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20" yWindow="15" windowWidth="17490" windowHeight="11010"/>
  </bookViews>
  <sheets>
    <sheet name="Lähtötiedot" sheetId="1" r:id="rId1"/>
    <sheet name="Tarkastelu" sheetId="2" r:id="rId2"/>
    <sheet name="Kustannukset" sheetId="3" r:id="rId3"/>
    <sheet name="Seuranta" sheetId="4" r:id="rId4"/>
  </sheets>
  <definedNames>
    <definedName name="_xlnm.Print_Area" localSheetId="1">Tarkastelu!$A$1:$D$52</definedName>
  </definedNames>
  <calcPr calcId="145621"/>
</workbook>
</file>

<file path=xl/calcChain.xml><?xml version="1.0" encoding="utf-8"?>
<calcChain xmlns="http://schemas.openxmlformats.org/spreadsheetml/2006/main">
  <c r="B33" i="2" l="1"/>
  <c r="B31" i="2"/>
  <c r="B27" i="2"/>
  <c r="B25" i="2"/>
  <c r="B23" i="2"/>
  <c r="B21" i="2"/>
  <c r="B19" i="2"/>
  <c r="B17" i="2"/>
  <c r="E32" i="4"/>
  <c r="E31" i="4"/>
  <c r="E30" i="4"/>
  <c r="C31" i="4"/>
  <c r="C32" i="4"/>
  <c r="C30" i="4"/>
  <c r="F40" i="3"/>
  <c r="F39" i="3"/>
  <c r="F41" i="3"/>
  <c r="F38" i="3"/>
  <c r="C45" i="4"/>
  <c r="C43" i="4"/>
  <c r="E34" i="3"/>
  <c r="D34" i="3"/>
  <c r="B34" i="3"/>
  <c r="E32" i="3"/>
  <c r="D32" i="3"/>
  <c r="B32" i="3"/>
  <c r="E28" i="3"/>
  <c r="D28" i="3"/>
  <c r="B28" i="3"/>
  <c r="E26" i="3"/>
  <c r="D26" i="3"/>
  <c r="B26" i="3"/>
  <c r="E24" i="3"/>
  <c r="D24" i="3"/>
  <c r="B24" i="3"/>
  <c r="E22" i="3"/>
  <c r="D22" i="3"/>
  <c r="B22" i="3"/>
  <c r="E20" i="3"/>
  <c r="D20" i="3"/>
  <c r="B20" i="3"/>
  <c r="B18" i="3"/>
  <c r="E18" i="3"/>
  <c r="D18" i="3"/>
  <c r="B8" i="3"/>
  <c r="B8" i="2"/>
  <c r="A33" i="2"/>
  <c r="A31" i="2"/>
  <c r="F2" i="3"/>
  <c r="E8" i="3"/>
  <c r="D8" i="3"/>
  <c r="F5" i="3"/>
  <c r="F4" i="3"/>
  <c r="B3" i="3"/>
  <c r="D2" i="1"/>
  <c r="C36" i="4"/>
  <c r="B3" i="4"/>
  <c r="D45" i="4"/>
  <c r="D36" i="4"/>
  <c r="I25" i="4"/>
  <c r="H25" i="4"/>
  <c r="I23" i="4"/>
  <c r="H23" i="4"/>
  <c r="I21" i="4"/>
  <c r="H21" i="4"/>
  <c r="I19" i="4"/>
  <c r="D31" i="4" s="1"/>
  <c r="H19" i="4"/>
  <c r="G25" i="4"/>
  <c r="F25" i="4"/>
  <c r="G23" i="4"/>
  <c r="F23" i="4"/>
  <c r="G21" i="4"/>
  <c r="F21" i="4"/>
  <c r="G19" i="4"/>
  <c r="B31" i="4" s="1"/>
  <c r="F19" i="4"/>
  <c r="D43" i="4"/>
  <c r="E2" i="4"/>
  <c r="E5" i="4"/>
  <c r="E4" i="4"/>
  <c r="D2" i="2"/>
  <c r="D5" i="2"/>
  <c r="D4" i="2"/>
  <c r="B3" i="2"/>
  <c r="C38" i="3" l="1"/>
  <c r="C39" i="3"/>
  <c r="B30" i="4"/>
  <c r="D30" i="4"/>
</calcChain>
</file>

<file path=xl/comments1.xml><?xml version="1.0" encoding="utf-8"?>
<comments xmlns="http://schemas.openxmlformats.org/spreadsheetml/2006/main">
  <authors>
    <author>kerop</author>
  </authors>
  <commentList>
    <comment ref="C3" authorId="0">
      <text>
        <r>
          <rPr>
            <sz val="8"/>
            <color indexed="81"/>
            <rFont val="Arial"/>
            <family val="2"/>
          </rPr>
          <t>Kohteen nimi</t>
        </r>
      </text>
    </comment>
    <comment ref="C4" authorId="0">
      <text>
        <r>
          <rPr>
            <sz val="8"/>
            <color indexed="81"/>
            <rFont val="Arial"/>
            <family val="2"/>
          </rPr>
          <t>Kohteen kerroslukumäärä, pääasiallinen runkomateriaali, rakennusvuosi sekä muuta taustatietoa kohteesta</t>
        </r>
      </text>
    </comment>
    <comment ref="B5" authorId="0">
      <text>
        <r>
          <rPr>
            <sz val="8"/>
            <color indexed="81"/>
            <rFont val="Arial"/>
            <family val="2"/>
          </rPr>
          <t>Kohteen bruttopinta-ala (brm</t>
        </r>
        <r>
          <rPr>
            <vertAlign val="superscript"/>
            <sz val="8"/>
            <color indexed="81"/>
            <rFont val="Arial"/>
            <family val="2"/>
          </rPr>
          <t>2</t>
        </r>
        <r>
          <rPr>
            <sz val="8"/>
            <color indexed="81"/>
            <rFont val="Arial"/>
            <family val="2"/>
          </rPr>
          <t>)</t>
        </r>
      </text>
    </comment>
    <comment ref="C5" authorId="0">
      <text>
        <r>
          <rPr>
            <sz val="8"/>
            <color indexed="81"/>
            <rFont val="Tahoma"/>
            <family val="2"/>
          </rPr>
          <t>Käyttäjien lukumäärä</t>
        </r>
      </text>
    </comment>
    <comment ref="B22" authorId="0">
      <text>
        <r>
          <rPr>
            <sz val="8"/>
            <color indexed="81"/>
            <rFont val="Arial"/>
            <family val="2"/>
          </rPr>
          <t>Hankkeen alkuvaiheen tilanne kunkin rakennusosan tai järjestelmän osalta.</t>
        </r>
        <r>
          <rPr>
            <sz val="8"/>
            <color indexed="81"/>
            <rFont val="Tahoma"/>
            <family val="2"/>
          </rPr>
          <t xml:space="preserve">
</t>
        </r>
      </text>
    </comment>
    <comment ref="C22" authorId="0">
      <text>
        <r>
          <rPr>
            <sz val="8"/>
            <color indexed="81"/>
            <rFont val="Arial"/>
            <family val="2"/>
          </rPr>
          <t>Rakennusosaa koskevat arviot, mittaukset tai tutkimukset.</t>
        </r>
        <r>
          <rPr>
            <sz val="8"/>
            <color indexed="81"/>
            <rFont val="Tahoma"/>
            <family val="2"/>
          </rPr>
          <t xml:space="preserve">
</t>
        </r>
      </text>
    </comment>
    <comment ref="D22" authorId="0">
      <text>
        <r>
          <rPr>
            <sz val="8"/>
            <color indexed="81"/>
            <rFont val="Arial"/>
            <family val="2"/>
          </rPr>
          <t>Rakennusosan havaittu kunto sekä arvio sen vaikutuksista sisäilmaan.</t>
        </r>
      </text>
    </comment>
    <comment ref="B33" authorId="0">
      <text>
        <r>
          <rPr>
            <sz val="8"/>
            <color indexed="81"/>
            <rFont val="Arial"/>
            <family val="2"/>
          </rPr>
          <t xml:space="preserve">Voit luoda linkin samassa kansiossa olevaan liitetiedostoon lisäämällä hyperlinkin hiiren 2-napilla.
</t>
        </r>
      </text>
    </comment>
    <comment ref="B35" authorId="0">
      <text>
        <r>
          <rPr>
            <sz val="8"/>
            <color indexed="81"/>
            <rFont val="Arial"/>
            <family val="2"/>
          </rPr>
          <t xml:space="preserve">Voit luoda linkin samassa kansiossa olevaan liitetiedostoon lisäämällä hyperlinkin hiiren 2-napilla.
</t>
        </r>
      </text>
    </comment>
    <comment ref="B37" authorId="0">
      <text>
        <r>
          <rPr>
            <sz val="8"/>
            <color indexed="81"/>
            <rFont val="Arial"/>
            <family val="2"/>
          </rPr>
          <t xml:space="preserve">Voit luoda linkin samassa kansiossa olevaan liitetiedostoon lisäämällä hyperlinkin hiiren 2-napilla.
</t>
        </r>
      </text>
    </comment>
    <comment ref="B39" authorId="0">
      <text>
        <r>
          <rPr>
            <sz val="8"/>
            <color indexed="81"/>
            <rFont val="Arial"/>
            <family val="2"/>
          </rPr>
          <t xml:space="preserve">Voit luoda linkin samassa kansiossa olevaan liitetiedostoon lisäämällä hyperlinkin hiiren 2-napilla.
</t>
        </r>
      </text>
    </comment>
    <comment ref="B41" authorId="0">
      <text>
        <r>
          <rPr>
            <sz val="8"/>
            <color indexed="81"/>
            <rFont val="Arial"/>
            <family val="2"/>
          </rPr>
          <t xml:space="preserve">Voit luoda linkin samassa kansiossa olevaan liitetiedostoon lisäämällä hyperlinkin hiiren 2-napilla.
</t>
        </r>
      </text>
    </comment>
    <comment ref="B43" authorId="0">
      <text>
        <r>
          <rPr>
            <sz val="8"/>
            <color indexed="81"/>
            <rFont val="Arial"/>
            <family val="2"/>
          </rPr>
          <t xml:space="preserve">Voit luoda linkin samassa kansiossa olevaan liitetiedostoon lisäämällä hyperlinkin hiiren 2-napilla.
</t>
        </r>
      </text>
    </comment>
    <comment ref="B45" authorId="0">
      <text>
        <r>
          <rPr>
            <sz val="8"/>
            <color indexed="81"/>
            <rFont val="Arial"/>
            <family val="2"/>
          </rPr>
          <t xml:space="preserve">Voit luoda linkin samassa kansiossa olevaan liitetiedostoon lisäämällä hyperlinkin hiiren 2-napilla.
</t>
        </r>
      </text>
    </comment>
    <comment ref="A47" authorId="0">
      <text>
        <r>
          <rPr>
            <sz val="8"/>
            <color indexed="81"/>
            <rFont val="Arial"/>
            <family val="2"/>
          </rPr>
          <t>Tähän kirjataan muut rakenteissa esiintyvät vauriot ja/tai sisäilmahaittaa aiheuttavat ongelmat.</t>
        </r>
      </text>
    </comment>
    <comment ref="D47" authorId="0">
      <text>
        <r>
          <rPr>
            <sz val="8"/>
            <color indexed="81"/>
            <rFont val="Arial"/>
            <family val="2"/>
          </rPr>
          <t>Rakennusosan havaittu kunto sekä arvio sen vaikutuksista sisäilmaan.</t>
        </r>
      </text>
    </comment>
    <comment ref="A48" authorId="0">
      <text>
        <r>
          <rPr>
            <sz val="8"/>
            <color indexed="81"/>
            <rFont val="Arial"/>
            <family val="2"/>
          </rPr>
          <t>Kirjaa tähän lyhyesti vaurion tyyppi esim. linoleum-matot.</t>
        </r>
      </text>
    </comment>
    <comment ref="B49" authorId="0">
      <text>
        <r>
          <rPr>
            <sz val="8"/>
            <color indexed="81"/>
            <rFont val="Arial"/>
            <family val="2"/>
          </rPr>
          <t xml:space="preserve">Voit luoda linkin samassa kansiossa olevaan liitetiedostoon lisäämällä hyperlinkin hiiren 2-napilla.
</t>
        </r>
      </text>
    </comment>
    <comment ref="A50" authorId="0">
      <text>
        <r>
          <rPr>
            <sz val="8"/>
            <color indexed="81"/>
            <rFont val="Arial"/>
            <family val="2"/>
          </rPr>
          <t>Kirjaa tähän lyhyesti vaurion tyyppi esim. linoleum-matot.</t>
        </r>
      </text>
    </comment>
    <comment ref="B51" authorId="0">
      <text>
        <r>
          <rPr>
            <sz val="8"/>
            <color indexed="81"/>
            <rFont val="Arial"/>
            <family val="2"/>
          </rPr>
          <t xml:space="preserve">Voit luoda linkin samassa kansiossa olevaan liitetiedostoon lisäämällä hyperlinkin hiiren 2-napilla.
</t>
        </r>
      </text>
    </comment>
  </commentList>
</comments>
</file>

<file path=xl/comments2.xml><?xml version="1.0" encoding="utf-8"?>
<comments xmlns="http://schemas.openxmlformats.org/spreadsheetml/2006/main">
  <authors>
    <author>kerop</author>
  </authors>
  <commentList>
    <comment ref="B7" authorId="0">
      <text>
        <r>
          <rPr>
            <sz val="8"/>
            <color indexed="81"/>
            <rFont val="Arial"/>
            <family val="2"/>
          </rPr>
          <t>Sarakkeen tiedot kopioituvat automaattisesti edelliseltä sivulta.</t>
        </r>
      </text>
    </comment>
    <comment ref="C7" authorId="0">
      <text>
        <r>
          <rPr>
            <sz val="8"/>
            <color indexed="81"/>
            <rFont val="Arial"/>
            <family val="2"/>
          </rPr>
          <t>Arvio suunniteltujen korjaustoimenpiteiden tyypistä ja tavoitteista.</t>
        </r>
      </text>
    </comment>
    <comment ref="D7" authorId="0">
      <text>
        <r>
          <rPr>
            <sz val="8"/>
            <color indexed="81"/>
            <rFont val="Arial"/>
            <family val="2"/>
          </rPr>
          <t>Arvio korjaustoimenpiteiden välittömistä / pitkäaikaisista vaikutuksista sisäilmaan.</t>
        </r>
      </text>
    </comment>
    <comment ref="B16" authorId="0">
      <text>
        <r>
          <rPr>
            <sz val="8"/>
            <color indexed="81"/>
            <rFont val="Arial"/>
            <family val="2"/>
          </rPr>
          <t>Lisätietoja -kohtaan kirjataan havainnon/tutkimuksen tekijä sekä päiväys. Lisäksi voi kirjata muita lisätietoja rakenteesta.</t>
        </r>
      </text>
    </comment>
    <comment ref="B18" authorId="0">
      <text>
        <r>
          <rPr>
            <sz val="8"/>
            <color indexed="81"/>
            <rFont val="Arial"/>
            <family val="2"/>
          </rPr>
          <t>Lisätietoja -kohtaan kirjataan havainnon/tutkimuksen tekijä sekä päiväys. Lisäksi voi kirjata muita lisätietoja rakenteesta.</t>
        </r>
      </text>
    </comment>
    <comment ref="B20" authorId="0">
      <text>
        <r>
          <rPr>
            <sz val="8"/>
            <color indexed="81"/>
            <rFont val="Arial"/>
            <family val="2"/>
          </rPr>
          <t>Lisätietoja -kohtaan kirjataan havainnon/tutkimuksen tekijä sekä päiväys. Lisäksi voi kirjata muita lisätietoja rakenteesta.</t>
        </r>
      </text>
    </comment>
    <comment ref="B22" authorId="0">
      <text>
        <r>
          <rPr>
            <sz val="8"/>
            <color indexed="81"/>
            <rFont val="Arial"/>
            <family val="2"/>
          </rPr>
          <t>Lisätietoja -kohtaan kirjataan havainnon/tutkimuksen tekijä sekä päiväys. Lisäksi voi kirjata muita lisätietoja rakenteesta.</t>
        </r>
      </text>
    </comment>
    <comment ref="B24" authorId="0">
      <text>
        <r>
          <rPr>
            <sz val="8"/>
            <color indexed="81"/>
            <rFont val="Arial"/>
            <family val="2"/>
          </rPr>
          <t>Lisätietoja -kohtaan kirjataan havainnon/tutkimuksen tekijä sekä päiväys. Lisäksi voi kirjata muita lisätietoja rakenteesta.</t>
        </r>
      </text>
    </comment>
    <comment ref="B26" authorId="0">
      <text>
        <r>
          <rPr>
            <sz val="8"/>
            <color indexed="81"/>
            <rFont val="Arial"/>
            <family val="2"/>
          </rPr>
          <t>Lisätietoja -kohtaan kirjataan havainnon/tutkimuksen tekijä sekä päiväys. Lisäksi voi kirjata muita lisätietoja rakenteesta.</t>
        </r>
      </text>
    </comment>
    <comment ref="B28" authorId="0">
      <text>
        <r>
          <rPr>
            <sz val="8"/>
            <color indexed="81"/>
            <rFont val="Arial"/>
            <family val="2"/>
          </rPr>
          <t>Lisätietoja -kohtaan kirjataan havainnon/tutkimuksen tekijä sekä päiväys. Lisäksi voi kirjata muita lisätietoja rakenteesta.</t>
        </r>
      </text>
    </comment>
    <comment ref="D30" authorId="0">
      <text>
        <r>
          <rPr>
            <sz val="8"/>
            <color indexed="81"/>
            <rFont val="Arial"/>
            <family val="2"/>
          </rPr>
          <t>Arvio korjaustoimenpiteiden välittömistä / pitkäaikaisista vaikutuksista sisäilmaan.</t>
        </r>
      </text>
    </comment>
    <comment ref="B32" authorId="0">
      <text>
        <r>
          <rPr>
            <sz val="8"/>
            <color indexed="81"/>
            <rFont val="Arial"/>
            <family val="2"/>
          </rPr>
          <t>Lisätietoja -kohtaan kirjataan havainnon/tutkimuksen tekijä sekä päiväys. Lisäksi voi kirjata muita lisätietoja rakenteesta.</t>
        </r>
      </text>
    </comment>
    <comment ref="B34" authorId="0">
      <text>
        <r>
          <rPr>
            <sz val="8"/>
            <color indexed="81"/>
            <rFont val="Arial"/>
            <family val="2"/>
          </rPr>
          <t>Lisätietoja -kohtaan kirjataan havainnon/tutkimuksen tekijä sekä päiväys. Lisäksi voi kirjata muita lisätietoja rakenteesta.</t>
        </r>
      </text>
    </comment>
  </commentList>
</comments>
</file>

<file path=xl/comments3.xml><?xml version="1.0" encoding="utf-8"?>
<comments xmlns="http://schemas.openxmlformats.org/spreadsheetml/2006/main">
  <authors>
    <author>kerop</author>
  </authors>
  <commentList>
    <comment ref="C7" authorId="0">
      <text>
        <r>
          <rPr>
            <sz val="8"/>
            <color indexed="81"/>
            <rFont val="Arial"/>
            <family val="2"/>
          </rPr>
          <t>Arvio rakenteen korjauskustannuksista.</t>
        </r>
      </text>
    </comment>
    <comment ref="F7" authorId="0">
      <text>
        <r>
          <rPr>
            <sz val="8"/>
            <color indexed="81"/>
            <rFont val="Tahoma"/>
            <family val="2"/>
          </rPr>
          <t xml:space="preserve">Arvio korjauksen vaikutuksista kyseessä olevan rakenteen / muiden rakenteiden tekniseen käyttöikään 
</t>
        </r>
      </text>
    </comment>
    <comment ref="F31" authorId="0">
      <text>
        <r>
          <rPr>
            <sz val="8"/>
            <color indexed="81"/>
            <rFont val="Tahoma"/>
            <family val="2"/>
          </rPr>
          <t xml:space="preserve">Arvio korjauksen vaikutuksista rakenteen / muiden rakenteiden tekniseen käyttöikään 
</t>
        </r>
      </text>
    </comment>
    <comment ref="C40" authorId="0">
      <text>
        <r>
          <rPr>
            <sz val="8"/>
            <color indexed="81"/>
            <rFont val="Arial"/>
            <family val="2"/>
          </rPr>
          <t>Jos tarkennettu kustannusarvio on tiedossa, kirjataan se tähän.</t>
        </r>
        <r>
          <rPr>
            <sz val="8"/>
            <color indexed="81"/>
            <rFont val="Tahoma"/>
            <family val="2"/>
          </rPr>
          <t xml:space="preserve">
</t>
        </r>
      </text>
    </comment>
    <comment ref="C41" authorId="0">
      <text>
        <r>
          <rPr>
            <sz val="8"/>
            <color indexed="81"/>
            <rFont val="Arial"/>
            <family val="2"/>
          </rPr>
          <t>Vastaavan uudiskohteen hintaa voidaan arvioida esim. tavoitehintamenettelyn tai rakennusosa-arvion perusteella.</t>
        </r>
        <r>
          <rPr>
            <sz val="8"/>
            <color indexed="81"/>
            <rFont val="Tahoma"/>
            <family val="2"/>
          </rPr>
          <t xml:space="preserve">
</t>
        </r>
      </text>
    </comment>
  </commentList>
</comments>
</file>

<file path=xl/comments4.xml><?xml version="1.0" encoding="utf-8"?>
<comments xmlns="http://schemas.openxmlformats.org/spreadsheetml/2006/main">
  <authors>
    <author>kerop</author>
  </authors>
  <commentList>
    <comment ref="C8" authorId="0">
      <text>
        <r>
          <rPr>
            <sz val="8"/>
            <color indexed="81"/>
            <rFont val="Arial"/>
            <family val="2"/>
          </rPr>
          <t>Arvio tilojen soveltuvuudesta nykyiseen toimintaan. Vertaa uudistasoon.</t>
        </r>
        <r>
          <rPr>
            <sz val="8"/>
            <color indexed="81"/>
            <rFont val="Tahoma"/>
            <family val="2"/>
          </rPr>
          <t xml:space="preserve">
</t>
        </r>
      </text>
    </comment>
    <comment ref="D8" authorId="0">
      <text>
        <r>
          <rPr>
            <sz val="8"/>
            <color indexed="81"/>
            <rFont val="Arial"/>
            <family val="2"/>
          </rPr>
          <t>Arvio tilojen laatutasosta. Vertaa uudistasoon.</t>
        </r>
      </text>
    </comment>
    <comment ref="E8" authorId="0">
      <text>
        <r>
          <rPr>
            <sz val="8"/>
            <color indexed="81"/>
            <rFont val="Arial"/>
            <family val="2"/>
          </rPr>
          <t>Tilojen tarve tällä hetkellä sekä arvio tarpeesta tulevaisuudessa.</t>
        </r>
      </text>
    </comment>
    <comment ref="B17" authorId="0">
      <text>
        <r>
          <rPr>
            <sz val="8"/>
            <color indexed="81"/>
            <rFont val="Arial"/>
            <family val="2"/>
          </rPr>
          <t>5 vuoden kuluessa korjausta vaativat rakennusosat</t>
        </r>
        <r>
          <rPr>
            <sz val="8"/>
            <color indexed="81"/>
            <rFont val="Tahoma"/>
            <family val="2"/>
          </rPr>
          <t xml:space="preserve">
</t>
        </r>
      </text>
    </comment>
    <comment ref="D17" authorId="0">
      <text>
        <r>
          <rPr>
            <sz val="8"/>
            <color indexed="81"/>
            <rFont val="Arial"/>
            <family val="2"/>
          </rPr>
          <t>5-15 vuoden kuluessa korjausta vaativat rakennusosat</t>
        </r>
        <r>
          <rPr>
            <sz val="8"/>
            <color indexed="81"/>
            <rFont val="Tahoma"/>
            <family val="2"/>
          </rPr>
          <t xml:space="preserve">
</t>
        </r>
      </text>
    </comment>
  </commentList>
</comments>
</file>

<file path=xl/sharedStrings.xml><?xml version="1.0" encoding="utf-8"?>
<sst xmlns="http://schemas.openxmlformats.org/spreadsheetml/2006/main" count="401" uniqueCount="164">
  <si>
    <t>Maanvastaiset rakenteet</t>
  </si>
  <si>
    <t>Ikkunat ja ovet</t>
  </si>
  <si>
    <t>Muut talotekniset- järjestelmät</t>
  </si>
  <si>
    <t>Tutkimukset</t>
  </si>
  <si>
    <t>Muut talotekniset järjestelmät</t>
  </si>
  <si>
    <t>5-15 vuoden kuluessa</t>
  </si>
  <si>
    <t>Yhteensä [€]</t>
  </si>
  <si>
    <t>Vaikutus tekniseen käyttöikään 
tämä rakenne / muut rakenteet</t>
  </si>
  <si>
    <t>Ei toimenpiteitä</t>
  </si>
  <si>
    <t>Korjausvelvoitteita</t>
  </si>
  <si>
    <t>Rakennuksen käyttökielto</t>
  </si>
  <si>
    <t>Muuta</t>
  </si>
  <si>
    <t>Odottaa</t>
  </si>
  <si>
    <t>Käsittelyssä</t>
  </si>
  <si>
    <t>Seurannassa</t>
  </si>
  <si>
    <r>
      <t>Neliöhinta [€/brm</t>
    </r>
    <r>
      <rPr>
        <vertAlign val="superscript"/>
        <sz val="9"/>
        <color indexed="9"/>
        <rFont val="Arial"/>
        <family val="2"/>
      </rPr>
      <t>2</t>
    </r>
    <r>
      <rPr>
        <sz val="9"/>
        <color indexed="9"/>
        <rFont val="Arial"/>
        <family val="2"/>
      </rPr>
      <t>]</t>
    </r>
  </si>
  <si>
    <t>tulostettu</t>
  </si>
  <si>
    <t>Korjauskohde:</t>
  </si>
  <si>
    <t>tiedot päivitetty</t>
  </si>
  <si>
    <t>Rakennustyyppi/ikä:</t>
  </si>
  <si>
    <t>Kohteen laajuustiedot:</t>
  </si>
  <si>
    <t>OSA 1: Lähtötilanteen kartoitus</t>
  </si>
  <si>
    <t>OSA 2: Suunniteltujen korjaustoimenpiteiden tarkastelu</t>
  </si>
  <si>
    <t>OSA 3: Korjaustoimenpiteiden taloudellisuuden arviointi</t>
  </si>
  <si>
    <t>OSA 4: Korjauksen jälkeisen tilanteen arviointi</t>
  </si>
  <si>
    <t>Lähtötilanne</t>
  </si>
  <si>
    <t>Tehdyt tutkimukset</t>
  </si>
  <si>
    <t>Korjausten luonne</t>
  </si>
  <si>
    <t>Kustannusarvio</t>
  </si>
  <si>
    <t>Koko rakennuksen tarkastelu</t>
  </si>
  <si>
    <t>Tekninen kunto</t>
  </si>
  <si>
    <t>Käyttäjän arvio tilojen …</t>
  </si>
  <si>
    <t>alaraja (piilotettu)</t>
  </si>
  <si>
    <t>yläraja (piilotettu)</t>
  </si>
  <si>
    <t>toiminnallisuus</t>
  </si>
  <si>
    <t>laatutaso</t>
  </si>
  <si>
    <t>tarve</t>
  </si>
  <si>
    <t>Havaittu ongelmia</t>
  </si>
  <si>
    <t>valitse näistä…</t>
  </si>
  <si>
    <t>Paikallisia ongelmia / todennäköinen sisäilmahaitta</t>
  </si>
  <si>
    <t>Väliaikaiseksi tarkoitettu korjaus</t>
  </si>
  <si>
    <t>Uutta vastaava</t>
  </si>
  <si>
    <t>Ei ole tutkittu</t>
  </si>
  <si>
    <t>Ei korjata</t>
  </si>
  <si>
    <t>ei korjata, 0 €</t>
  </si>
  <si>
    <t>Ei ole arvioitu</t>
  </si>
  <si>
    <t>Ei tietoa, ei myöskään havaintoja ongelmista</t>
  </si>
  <si>
    <t>Tutkittu muiden asioiden yhteydessä</t>
  </si>
  <si>
    <t>0 - 50 000 €</t>
  </si>
  <si>
    <t>Tyydyttävä</t>
  </si>
  <si>
    <t>Ei tietoa, epäillään ongelmaa</t>
  </si>
  <si>
    <t>Pintapuolinen arvio</t>
  </si>
  <si>
    <t>Paikallisia ongelmia / mahdollinen sisäilmahaitta</t>
  </si>
  <si>
    <t>Pinnallinen / kevyt korjaus</t>
  </si>
  <si>
    <t>50 000 - 200 000 €</t>
  </si>
  <si>
    <t>Välttävä</t>
  </si>
  <si>
    <t>Perusteellinen selvitys</t>
  </si>
  <si>
    <t>Ongelmakohtien korjaus</t>
  </si>
  <si>
    <t>200 000 - 1 000 000 €</t>
  </si>
  <si>
    <t>Heikko</t>
  </si>
  <si>
    <t>Koko rakenteen korjaus</t>
  </si>
  <si>
    <t>1 000 000 - 2 500 000 €</t>
  </si>
  <si>
    <t>Laajoja ongelmia / mahdollinen sisäilmahaitta</t>
  </si>
  <si>
    <t>2 500 000 - 5 000 000 €</t>
  </si>
  <si>
    <t>Laajoja ongelmia / todennäköinen sisäilmahaitta</t>
  </si>
  <si>
    <t>yli 5 000 000 €</t>
  </si>
  <si>
    <t>Lisätietoja</t>
  </si>
  <si>
    <t>5 vuoden kuluessa</t>
  </si>
  <si>
    <t>Korjauskustannukset</t>
  </si>
  <si>
    <t>Vastaa tarvetta nyt, muutos odotettavissa</t>
  </si>
  <si>
    <t xml:space="preserve"> </t>
  </si>
  <si>
    <t>pvm</t>
  </si>
  <si>
    <t>nimi</t>
  </si>
  <si>
    <t>Kustannusarvion alaraja</t>
  </si>
  <si>
    <t>Kustannusarvion yläraja</t>
  </si>
  <si>
    <t>Tarkennettu kustannusarvio</t>
  </si>
  <si>
    <t>Hallinnollinen tieto:</t>
  </si>
  <si>
    <t>Toimija</t>
  </si>
  <si>
    <t>Toiminta</t>
  </si>
  <si>
    <t>Korjaushankkeen kustannukset:</t>
  </si>
  <si>
    <t>Lopputulos/seuranta</t>
  </si>
  <si>
    <t>valitse näistä...</t>
  </si>
  <si>
    <t>Edellyttää lisäselvityksiä</t>
  </si>
  <si>
    <t>Asia loppuunkäsitelty</t>
  </si>
  <si>
    <t>Paikallisia käyttörajoituksia</t>
  </si>
  <si>
    <t>Vastaavan uudiskohteen hinta</t>
  </si>
  <si>
    <t>Ei vaikutusta / pienentää tulevia riskejä</t>
  </si>
  <si>
    <t>Parantaa hieman / pienentää tulevia riskejä</t>
  </si>
  <si>
    <t>Parantaa merkittävästi / pienentää tulevia riskejä</t>
  </si>
  <si>
    <t/>
  </si>
  <si>
    <t>Käyttöikä alkaa alusta / pidentää muiden käyttöikää</t>
  </si>
  <si>
    <t>Käyttöikä alkaa alusta / ei vaikuta muiden käyttöikään</t>
  </si>
  <si>
    <t>Käyttöikä pitenee / pidentää muiden käyttöikää</t>
  </si>
  <si>
    <t>Käyttöikä pitenee / ei vaikuta muiden käyttöikään</t>
  </si>
  <si>
    <t>Ei vaikutusta / ei vaikuta muiden käyttöikään</t>
  </si>
  <si>
    <t>Julkisivu- ja ulkoseinärakenteet</t>
  </si>
  <si>
    <t>Muut oleelliset riskit:</t>
  </si>
  <si>
    <t>KAS-LOMAKE</t>
  </si>
  <si>
    <t>KORJAUSHANKKEEN ARVIOINTI- JA SEURANTALOMAKE</t>
  </si>
  <si>
    <t>Yleiset rakennusosat:</t>
  </si>
  <si>
    <t>Vesikatto- ja yläpohjarakenteet</t>
  </si>
  <si>
    <t>Ei tietoa</t>
  </si>
  <si>
    <t>Rakennusosan kunto / Sisäilmahaitta</t>
  </si>
  <si>
    <t>Vastaa tarvetta nyt ja tulevaisuudessa</t>
  </si>
  <si>
    <t>Ei vastaa tarvetta</t>
  </si>
  <si>
    <t>Ilmanvaihtojärjestelmä</t>
  </si>
  <si>
    <t>Märkätilarakenteet</t>
  </si>
  <si>
    <r>
      <t>Neliöhinta [/brm</t>
    </r>
    <r>
      <rPr>
        <vertAlign val="superscript"/>
        <sz val="9"/>
        <color indexed="9"/>
        <rFont val="Arial"/>
        <family val="2"/>
      </rPr>
      <t>2</t>
    </r>
    <r>
      <rPr>
        <sz val="9"/>
        <color indexed="9"/>
        <rFont val="Arial"/>
        <family val="2"/>
      </rPr>
      <t>]</t>
    </r>
  </si>
  <si>
    <t>Tähän kohtaan kirjataan hankkeessa mukana olevien viranomaisten toiminta korjaushankkeen aikana sekä toimenpiteiden seuranta</t>
  </si>
  <si>
    <t>Vesikatto ja yläpohjarakenteet</t>
  </si>
  <si>
    <t>Kunnossa / ei todennäköistä sisäilmahaittaa</t>
  </si>
  <si>
    <t>Parantaa merkittävästi / kasvattaa tulevia riskejä</t>
  </si>
  <si>
    <t>Ei vaikutusta / kasvattaa tulevia riskejä</t>
  </si>
  <si>
    <t>Parantaa hieman / kasvattaa tulevia riskejä</t>
  </si>
  <si>
    <t>Ei vaikutusta / lyhentää muiden käyttöikää</t>
  </si>
  <si>
    <t>Korjattu/uusittu, tiedetään olevan kunnossa</t>
  </si>
  <si>
    <t>Kirjaa riski tähän…</t>
  </si>
  <si>
    <t>Korjauksen välitön / jatkuva 
vaikutus kohteen sisäilmaan</t>
  </si>
  <si>
    <t>Koko rakennuksen peruskorjaus</t>
  </si>
  <si>
    <t>Kirjaa tähän kuvaus 5 vuoden kuluessa tehtävistä korjaustoimenpiteistä</t>
  </si>
  <si>
    <t>Kirjaa tähän käyttäjien sanallinen arvio kokonaisuudesta korjauksen jälkeen.</t>
  </si>
  <si>
    <t>Kohta 1 =&gt;</t>
  </si>
  <si>
    <t>Kohta 2 =&gt;</t>
  </si>
  <si>
    <t>Kohta 3 =&gt;</t>
  </si>
  <si>
    <t>Kohta 4 =&gt;</t>
  </si>
  <si>
    <t>Ennakoitavissa olevat lisäkorjaustarpeet</t>
  </si>
  <si>
    <r>
      <rPr>
        <b/>
        <sz val="9"/>
        <color indexed="9"/>
        <rFont val="Arial"/>
        <family val="2"/>
      </rPr>
      <t>5</t>
    </r>
    <r>
      <rPr>
        <sz val="9"/>
        <color indexed="9"/>
        <rFont val="Arial"/>
        <family val="2"/>
      </rPr>
      <t xml:space="preserve"> vuoden kuluessa</t>
    </r>
  </si>
  <si>
    <r>
      <rPr>
        <b/>
        <sz val="9"/>
        <color indexed="9"/>
        <rFont val="Arial"/>
        <family val="2"/>
      </rPr>
      <t xml:space="preserve">5-15 </t>
    </r>
    <r>
      <rPr>
        <sz val="9"/>
        <color indexed="9"/>
        <rFont val="Arial"/>
        <family val="2"/>
      </rPr>
      <t>vuoden kuluessa</t>
    </r>
  </si>
  <si>
    <t>Lisäkorjausten kustannukset:</t>
  </si>
  <si>
    <t>Rakenne</t>
  </si>
  <si>
    <t>Kirjaa kuvaus viranomaisen toiminnasta, vaatimuksista tms.</t>
  </si>
  <si>
    <t>Laajoja ongelmia / ei todennäk. sisäilmahaittaa</t>
  </si>
  <si>
    <t>Paikallisia ongelmia / ei todennäk. sisäilmahaittaa</t>
  </si>
  <si>
    <t>Kirjaa tähän tarkempia lisätietoja vesikatto- ja yläpohjarakenteista.</t>
  </si>
  <si>
    <t>Kirjaa tähän tarkempia lisätietoja julkisivu- ja ulkoseinärakenteista.</t>
  </si>
  <si>
    <t>Kirjaa tähän tarkempia lisätietoja maanvastaisista rakenteista.</t>
  </si>
  <si>
    <t>Kirjaa tähän tarkempia lisätietoja märkätilarakenteista.</t>
  </si>
  <si>
    <t>Kirjaa tähän tarkempia lisätietoja ikkunoista ja ovista.</t>
  </si>
  <si>
    <t>Kirjaa tähän tarkempia lisätietoja ilmanvaihtojärjestelmästä.</t>
  </si>
  <si>
    <t>Kirjaa tähän tarkempia lisätietoja muista taloteknisistä järjestelmistä.</t>
  </si>
  <si>
    <t>Kirjaa tähän tarkempia lisätietoja muista oleellisista riskeistä.</t>
  </si>
  <si>
    <t>Kirjaa tähän tarkempi kuvaus vesikatto- ja yläpohjarakenteiden korjaustoimenpiteistä.</t>
  </si>
  <si>
    <t>Kirjaa tähän tarkempi kuvaus julkisivu- ulkoseinärakenteiden korjaustoimenpiteistä.</t>
  </si>
  <si>
    <t>Kirjaa tähän tarkempi kuvaus maanvastaisten rakenteiden korjaustoimenpiteistä.</t>
  </si>
  <si>
    <t>Kirjaa tähän tarkempi kuvaus märkätilarakenteiden korjaustoimenpiteistä.</t>
  </si>
  <si>
    <t>Kirjaa tähän tarkempi kuvaus ikkunoiden ja ovien korjaustoimenpiteistä.</t>
  </si>
  <si>
    <t>Kirjaa tähän tarkempi kuvaus ilmanvaihtojärjestelmän korjaustoimenpiteistä.</t>
  </si>
  <si>
    <t>Kirjaa tähän tarkempi kuvaus muiden taloteknisten järjestelmien korjaustoimenpiteistä.</t>
  </si>
  <si>
    <t>Kirjaa tähän tarkempi kuvaus muiden oleellisten riskien korjaustoimenpiteistä.</t>
  </si>
  <si>
    <t>Kirjaa tähän tarkempia lisätietoja vesikatto- ja yläpohjarakenteiden korjaustoimenpiteiden kustannuksista sekä vaikutuksesta tekniseen käyttöikään.</t>
  </si>
  <si>
    <t>Kirjaa tähän tarkempia lisätietoja julkisivu- ulkoseinärakenteiden korjaustoimenpiteiden kustannuksista sekä vaikutuksesta tekniseen käyttöikään.</t>
  </si>
  <si>
    <t>Kirjaa tähän tarkempia lisätietoja maanvastaisten rakenteiden korjaustoimenpiteiden kustannuksista sekä vaikutuksesta tekniseen käyttöikään.</t>
  </si>
  <si>
    <t>Kirjaa tähän tarkempia lisätietoja märkätilarakenteiden korjaustoimenpiteiden kustannuksista sekä vaikutuksesta tekniseen käyttöikään.</t>
  </si>
  <si>
    <t>Kirjaa tähän tarkempia lisätietoja ikkunoiden ja ovien korjaustoimenpiteiden kustannuksista sekä vaikutuksesta tekniseen käyttöikään.</t>
  </si>
  <si>
    <t>Kirjaa tähän tarkempia lisätietoja ilmanvaihtojärjestelmän korjaustoimenpiteiden kustannuksista sekä vaikutuksesta tekniseen käyttöikään.</t>
  </si>
  <si>
    <t>Kirjaa tähän tarkempia lisätietoja muiden taloteknisten järjestelmien korjaustoimenpiteiden kustannuksista sekä vaikutuksesta tekniseen käyttöikään.</t>
  </si>
  <si>
    <t>Kirjaa tähän tarkempia lisätietoja muiden oleellisten riskien vaatimien korjaustoimenpiteiden kustannuksista sekä vaikutuksesta tekniseen käyttöikään.</t>
  </si>
  <si>
    <t>Kirjaa tähän tarkempia lisätietoja korjaushankkeen kustannusarviosta.</t>
  </si>
  <si>
    <r>
      <rPr>
        <b/>
        <sz val="9"/>
        <color indexed="9"/>
        <rFont val="Arial"/>
        <family val="2"/>
      </rPr>
      <t>5-15</t>
    </r>
    <r>
      <rPr>
        <sz val="9"/>
        <color indexed="9"/>
        <rFont val="Arial"/>
        <family val="2"/>
      </rPr>
      <t xml:space="preserve"> vuoden kuluessa</t>
    </r>
  </si>
  <si>
    <t>Kirjaa tähän kuvaus 5-15 vuoden kuluessa tehtävistä korjaustoimenpiteistä</t>
  </si>
  <si>
    <t>Kirjaa tähän lisätietoja tarkennetusta kustannusarviosta</t>
  </si>
  <si>
    <t>Terveydensuojeluviranomainen</t>
  </si>
  <si>
    <t>Työsuojeluviranomainen</t>
  </si>
  <si>
    <t>Rakennusvalvontaviranomainen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</si>
</sst>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quot;"/>
    <numFmt numFmtId="165" formatCode="#,##0\ _€"/>
  </numFmts>
  <fonts count="33" x14ac:knownFonts="1">
    <font>
      <sz val="11"/>
      <color theme="1"/>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sz val="10"/>
      <color indexed="8"/>
      <name val="Arial"/>
      <family val="2"/>
    </font>
    <font>
      <sz val="10"/>
      <color indexed="9"/>
      <name val="Arial"/>
      <family val="2"/>
    </font>
    <font>
      <i/>
      <sz val="10"/>
      <color indexed="8"/>
      <name val="Arial"/>
      <family val="2"/>
    </font>
    <font>
      <sz val="8"/>
      <color indexed="8"/>
      <name val="Arial"/>
      <family val="2"/>
    </font>
    <font>
      <sz val="8"/>
      <color theme="1"/>
      <name val="Calibri"/>
      <family val="2"/>
      <scheme val="minor"/>
    </font>
    <font>
      <b/>
      <sz val="12"/>
      <color theme="0"/>
      <name val="Calibri"/>
      <family val="2"/>
      <scheme val="minor"/>
    </font>
    <font>
      <sz val="8"/>
      <color indexed="9"/>
      <name val="Arial"/>
      <family val="2"/>
    </font>
    <font>
      <sz val="9"/>
      <color indexed="8"/>
      <name val="Arial"/>
      <family val="2"/>
    </font>
    <font>
      <b/>
      <sz val="8"/>
      <color indexed="9"/>
      <name val="Arial"/>
      <family val="2"/>
    </font>
    <font>
      <b/>
      <sz val="9"/>
      <color indexed="8"/>
      <name val="Arial"/>
      <family val="2"/>
    </font>
    <font>
      <b/>
      <sz val="14"/>
      <color indexed="9"/>
      <name val="Arial"/>
      <family val="2"/>
    </font>
    <font>
      <b/>
      <sz val="12"/>
      <color indexed="9"/>
      <name val="Arial"/>
      <family val="2"/>
    </font>
    <font>
      <sz val="9"/>
      <color indexed="9"/>
      <name val="Arial"/>
      <family val="2"/>
    </font>
    <font>
      <b/>
      <i/>
      <sz val="9"/>
      <color indexed="9"/>
      <name val="Arial"/>
      <family val="2"/>
    </font>
    <font>
      <b/>
      <sz val="9"/>
      <color indexed="9"/>
      <name val="Arial"/>
      <family val="2"/>
    </font>
    <font>
      <i/>
      <sz val="9"/>
      <color indexed="8"/>
      <name val="Arial"/>
      <family val="2"/>
    </font>
    <font>
      <b/>
      <sz val="9"/>
      <name val="Arial"/>
      <family val="2"/>
    </font>
    <font>
      <sz val="8"/>
      <color indexed="81"/>
      <name val="Arial"/>
      <family val="2"/>
    </font>
    <font>
      <vertAlign val="superscript"/>
      <sz val="9"/>
      <color indexed="9"/>
      <name val="Arial"/>
      <family val="2"/>
    </font>
    <font>
      <sz val="8"/>
      <color indexed="81"/>
      <name val="Tahoma"/>
      <family val="2"/>
    </font>
    <font>
      <i/>
      <sz val="8"/>
      <color indexed="9"/>
      <name val="Arial"/>
      <family val="2"/>
    </font>
    <font>
      <vertAlign val="superscript"/>
      <sz val="8"/>
      <color indexed="81"/>
      <name val="Arial"/>
      <family val="2"/>
    </font>
    <font>
      <sz val="9"/>
      <color indexed="10"/>
      <name val="Arial"/>
      <family val="2"/>
    </font>
    <font>
      <sz val="9"/>
      <color rgb="FFFFC000"/>
      <name val="Arial"/>
      <family val="2"/>
    </font>
    <font>
      <sz val="9"/>
      <color rgb="FF00B050"/>
      <name val="Arial"/>
      <family val="2"/>
    </font>
    <font>
      <b/>
      <sz val="9"/>
      <color indexed="10"/>
      <name val="Arial"/>
      <family val="2"/>
    </font>
    <font>
      <b/>
      <sz val="9"/>
      <color rgb="FF00B050"/>
      <name val="Arial"/>
      <family val="2"/>
    </font>
    <font>
      <b/>
      <sz val="9"/>
      <color rgb="FFFFC000"/>
      <name val="Arial"/>
      <family val="2"/>
    </font>
    <font>
      <sz val="8"/>
      <name val="Verdana"/>
      <family val="2"/>
    </font>
  </fonts>
  <fills count="5">
    <fill>
      <patternFill patternType="none"/>
    </fill>
    <fill>
      <patternFill patternType="gray125"/>
    </fill>
    <fill>
      <patternFill patternType="solid">
        <fgColor rgb="FFA6BCC6"/>
        <bgColor indexed="64"/>
      </patternFill>
    </fill>
    <fill>
      <patternFill patternType="solid">
        <fgColor rgb="FF54819A"/>
        <bgColor indexed="64"/>
      </patternFill>
    </fill>
    <fill>
      <patternFill patternType="solid">
        <fgColor theme="0"/>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13">
    <xf numFmtId="0" fontId="0" fillId="0" borderId="0" xfId="0"/>
    <xf numFmtId="0" fontId="1" fillId="0" borderId="0" xfId="0" applyFont="1" applyAlignment="1">
      <alignment wrapText="1"/>
    </xf>
    <xf numFmtId="0" fontId="1" fillId="0" borderId="0" xfId="0" applyFont="1" applyFill="1" applyBorder="1" applyAlignment="1">
      <alignment horizontal="center" wrapText="1"/>
    </xf>
    <xf numFmtId="0" fontId="1" fillId="0" borderId="0" xfId="0" applyFont="1" applyFill="1" applyAlignment="1">
      <alignment horizontal="right" wrapText="1"/>
    </xf>
    <xf numFmtId="0" fontId="1" fillId="0" borderId="0" xfId="0" applyFont="1" applyFill="1" applyBorder="1" applyAlignment="1">
      <alignment horizontal="right" wrapText="1"/>
    </xf>
    <xf numFmtId="0" fontId="1" fillId="0" borderId="0" xfId="0" applyFont="1" applyBorder="1" applyAlignment="1">
      <alignment wrapText="1"/>
    </xf>
    <xf numFmtId="0" fontId="1" fillId="0" borderId="0" xfId="0" applyFont="1" applyBorder="1" applyAlignment="1">
      <alignment vertical="center" wrapText="1"/>
    </xf>
    <xf numFmtId="0" fontId="1" fillId="0" borderId="0" xfId="0" applyFont="1" applyFill="1" applyAlignment="1">
      <alignment wrapText="1"/>
    </xf>
    <xf numFmtId="164" fontId="1" fillId="0" borderId="0" xfId="0" applyNumberFormat="1" applyFont="1" applyFill="1" applyBorder="1" applyAlignment="1">
      <alignment horizont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6" xfId="0" applyFont="1" applyFill="1" applyBorder="1" applyAlignment="1">
      <alignment horizontal="center" wrapText="1"/>
    </xf>
    <xf numFmtId="164" fontId="1" fillId="0" borderId="6" xfId="0" applyNumberFormat="1" applyFont="1" applyFill="1" applyBorder="1" applyAlignment="1">
      <alignment horizontal="center" wrapText="1"/>
    </xf>
    <xf numFmtId="0" fontId="1" fillId="0" borderId="6" xfId="0" applyFont="1" applyBorder="1" applyAlignment="1">
      <alignment wrapText="1"/>
    </xf>
    <xf numFmtId="0" fontId="1" fillId="0" borderId="0" xfId="0" applyFont="1" applyFill="1" applyBorder="1" applyAlignment="1">
      <alignment horizontal="center" vertical="center" wrapText="1"/>
    </xf>
    <xf numFmtId="14" fontId="2" fillId="0" borderId="0" xfId="0" applyNumberFormat="1" applyFont="1" applyFill="1" applyAlignment="1">
      <alignment horizontal="right" vertical="top" wrapText="1"/>
    </xf>
    <xf numFmtId="14" fontId="2" fillId="0" borderId="0" xfId="0" applyNumberFormat="1" applyFont="1" applyAlignment="1">
      <alignment horizontal="right" wrapText="1"/>
    </xf>
    <xf numFmtId="0" fontId="1" fillId="0" borderId="6" xfId="0" applyFont="1" applyFill="1" applyBorder="1" applyAlignment="1">
      <alignment horizontal="center" vertical="center" wrapText="1"/>
    </xf>
    <xf numFmtId="0" fontId="4" fillId="0" borderId="0" xfId="0" applyFont="1" applyAlignment="1">
      <alignment wrapText="1"/>
    </xf>
    <xf numFmtId="0" fontId="4" fillId="0" borderId="0" xfId="0" applyFont="1" applyBorder="1" applyAlignment="1">
      <alignment wrapText="1"/>
    </xf>
    <xf numFmtId="0" fontId="4" fillId="0" borderId="0" xfId="0" applyFont="1" applyBorder="1" applyAlignment="1">
      <alignment horizontal="left" vertical="top" wrapText="1" indent="5"/>
    </xf>
    <xf numFmtId="0" fontId="6" fillId="0" borderId="0" xfId="0" applyFont="1" applyBorder="1" applyAlignment="1">
      <alignment horizontal="left" vertical="center" wrapText="1"/>
    </xf>
    <xf numFmtId="0" fontId="4" fillId="0" borderId="0" xfId="0" applyFont="1" applyBorder="1" applyAlignment="1">
      <alignment vertical="center" wrapText="1"/>
    </xf>
    <xf numFmtId="0" fontId="3" fillId="3" borderId="5" xfId="0" applyFont="1" applyFill="1" applyBorder="1" applyAlignment="1">
      <alignment wrapText="1"/>
    </xf>
    <xf numFmtId="0" fontId="2" fillId="0" borderId="0" xfId="0" applyFont="1" applyAlignment="1">
      <alignment horizontal="right" vertical="top" wrapText="1"/>
    </xf>
    <xf numFmtId="0" fontId="0" fillId="0" borderId="0" xfId="0" applyAlignment="1">
      <alignment vertical="center"/>
    </xf>
    <xf numFmtId="0" fontId="7" fillId="0" borderId="0" xfId="0" applyFont="1" applyFill="1" applyBorder="1" applyAlignment="1">
      <alignment wrapText="1"/>
    </xf>
    <xf numFmtId="0" fontId="4" fillId="0" borderId="0" xfId="0" applyFont="1" applyAlignment="1">
      <alignment vertical="center" wrapText="1"/>
    </xf>
    <xf numFmtId="0" fontId="7" fillId="0" borderId="0" xfId="0" applyFont="1" applyFill="1" applyBorder="1" applyAlignment="1">
      <alignment horizontal="center" wrapText="1"/>
    </xf>
    <xf numFmtId="0" fontId="7" fillId="0" borderId="0" xfId="0" applyFont="1" applyAlignment="1">
      <alignment wrapText="1"/>
    </xf>
    <xf numFmtId="0" fontId="7" fillId="0" borderId="0" xfId="0" applyFont="1" applyBorder="1" applyAlignment="1">
      <alignment wrapText="1"/>
    </xf>
    <xf numFmtId="0" fontId="8" fillId="0" borderId="0" xfId="0" applyFont="1" applyBorder="1" applyAlignment="1">
      <alignment vertical="center" wrapText="1"/>
    </xf>
    <xf numFmtId="0" fontId="8" fillId="0" borderId="0" xfId="0" applyFont="1" applyFill="1" applyBorder="1" applyAlignment="1">
      <alignment horizontal="center" vertical="center" wrapText="1"/>
    </xf>
    <xf numFmtId="0" fontId="7" fillId="0" borderId="0" xfId="0" applyFont="1" applyBorder="1" applyAlignment="1">
      <alignment vertical="center" wrapText="1"/>
    </xf>
    <xf numFmtId="0" fontId="7" fillId="0" borderId="0" xfId="0" applyFont="1" applyFill="1" applyBorder="1" applyAlignment="1">
      <alignment horizontal="center" vertical="center" wrapText="1"/>
    </xf>
    <xf numFmtId="0" fontId="10" fillId="3" borderId="6" xfId="0" applyFont="1" applyFill="1" applyBorder="1" applyAlignment="1">
      <alignment wrapText="1"/>
    </xf>
    <xf numFmtId="0" fontId="7" fillId="0" borderId="0" xfId="0" applyFont="1" applyFill="1" applyBorder="1" applyAlignment="1">
      <alignment horizontal="right" vertical="center" wrapText="1"/>
    </xf>
    <xf numFmtId="0" fontId="10" fillId="3" borderId="0" xfId="0" applyFont="1" applyFill="1" applyBorder="1" applyAlignment="1">
      <alignment wrapText="1"/>
    </xf>
    <xf numFmtId="0" fontId="10" fillId="3" borderId="0" xfId="0" applyFont="1" applyFill="1" applyBorder="1" applyAlignment="1">
      <alignment horizontal="center" wrapText="1"/>
    </xf>
    <xf numFmtId="0" fontId="14" fillId="3" borderId="16" xfId="0" applyFont="1" applyFill="1" applyBorder="1" applyAlignment="1">
      <alignment vertical="top"/>
    </xf>
    <xf numFmtId="0" fontId="15" fillId="3" borderId="5" xfId="0" applyFont="1" applyFill="1" applyBorder="1" applyAlignment="1">
      <alignment vertical="top"/>
    </xf>
    <xf numFmtId="0" fontId="15" fillId="3" borderId="6" xfId="0" applyFont="1" applyFill="1" applyBorder="1" applyAlignment="1">
      <alignment vertical="top"/>
    </xf>
    <xf numFmtId="0" fontId="15" fillId="3" borderId="0" xfId="0" applyFont="1" applyFill="1" applyBorder="1" applyAlignment="1">
      <alignment vertical="top"/>
    </xf>
    <xf numFmtId="0" fontId="16" fillId="3" borderId="16" xfId="0" applyFont="1" applyFill="1" applyBorder="1" applyAlignment="1">
      <alignment vertical="center" wrapText="1"/>
    </xf>
    <xf numFmtId="0" fontId="16" fillId="3" borderId="5" xfId="0" applyFont="1" applyFill="1" applyBorder="1" applyAlignment="1">
      <alignment vertical="center" wrapText="1"/>
    </xf>
    <xf numFmtId="0" fontId="16" fillId="3" borderId="18" xfId="0" applyFont="1" applyFill="1" applyBorder="1" applyAlignment="1">
      <alignment vertical="center" wrapText="1"/>
    </xf>
    <xf numFmtId="0" fontId="16" fillId="3" borderId="6" xfId="0" applyFont="1" applyFill="1" applyBorder="1" applyAlignment="1">
      <alignment horizontal="right" vertical="center" wrapText="1"/>
    </xf>
    <xf numFmtId="0" fontId="16" fillId="3" borderId="6" xfId="0" applyFont="1" applyFill="1" applyBorder="1" applyAlignment="1">
      <alignment vertical="center" wrapText="1"/>
    </xf>
    <xf numFmtId="0" fontId="11" fillId="0" borderId="0" xfId="0" applyFont="1" applyFill="1" applyBorder="1" applyAlignment="1">
      <alignment horizontal="left" vertical="center" wrapText="1"/>
    </xf>
    <xf numFmtId="0" fontId="16" fillId="3" borderId="12" xfId="0" applyFont="1" applyFill="1" applyBorder="1" applyAlignment="1">
      <alignment horizontal="right" vertical="center" wrapText="1"/>
    </xf>
    <xf numFmtId="0" fontId="16" fillId="3" borderId="6" xfId="0" applyFont="1" applyFill="1" applyBorder="1" applyAlignment="1">
      <alignment wrapText="1"/>
    </xf>
    <xf numFmtId="0" fontId="16" fillId="3" borderId="12" xfId="0" applyFont="1" applyFill="1" applyBorder="1" applyAlignment="1">
      <alignment vertical="center" wrapText="1"/>
    </xf>
    <xf numFmtId="0" fontId="15" fillId="3" borderId="5" xfId="0" applyFont="1" applyFill="1" applyBorder="1" applyAlignment="1">
      <alignment vertical="top" wrapText="1"/>
    </xf>
    <xf numFmtId="0" fontId="15" fillId="3" borderId="0" xfId="0" applyFont="1" applyFill="1" applyBorder="1" applyAlignment="1">
      <alignment vertical="top" wrapText="1"/>
    </xf>
    <xf numFmtId="0" fontId="12" fillId="3" borderId="12" xfId="0" applyFont="1" applyFill="1" applyBorder="1" applyAlignment="1">
      <alignment wrapText="1"/>
    </xf>
    <xf numFmtId="0" fontId="10" fillId="3" borderId="13" xfId="0" applyFont="1" applyFill="1" applyBorder="1" applyAlignment="1">
      <alignment wrapText="1"/>
    </xf>
    <xf numFmtId="0" fontId="13" fillId="0" borderId="0"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6" fillId="0" borderId="5" xfId="0" applyFont="1" applyFill="1" applyBorder="1" applyAlignment="1">
      <alignment horizontal="center" wrapText="1"/>
    </xf>
    <xf numFmtId="0" fontId="16" fillId="0" borderId="5" xfId="0" applyFont="1" applyBorder="1" applyAlignment="1">
      <alignment wrapText="1"/>
    </xf>
    <xf numFmtId="0" fontId="16" fillId="3" borderId="18"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16" fillId="0" borderId="0" xfId="0" applyFont="1" applyFill="1" applyBorder="1" applyAlignment="1">
      <alignment horizontal="center" wrapText="1"/>
    </xf>
    <xf numFmtId="0" fontId="16" fillId="3" borderId="11" xfId="0" applyFont="1" applyFill="1" applyBorder="1" applyAlignment="1">
      <alignment horizontal="center" vertical="center" wrapText="1"/>
    </xf>
    <xf numFmtId="0" fontId="11" fillId="0" borderId="0" xfId="0" applyFont="1" applyBorder="1"/>
    <xf numFmtId="0" fontId="11" fillId="0" borderId="1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16" fillId="3" borderId="1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3" borderId="20" xfId="0" applyFont="1" applyFill="1" applyBorder="1" applyAlignment="1">
      <alignment horizontal="left" vertical="center" wrapText="1"/>
    </xf>
    <xf numFmtId="0" fontId="4" fillId="0" borderId="0" xfId="0" applyFont="1" applyFill="1" applyAlignment="1">
      <alignment vertical="center" wrapText="1"/>
    </xf>
    <xf numFmtId="0" fontId="16" fillId="3" borderId="0" xfId="0" applyFont="1" applyFill="1" applyBorder="1" applyAlignment="1">
      <alignment horizontal="left" vertical="center" wrapText="1"/>
    </xf>
    <xf numFmtId="0" fontId="16" fillId="0" borderId="0" xfId="0" applyFont="1" applyBorder="1" applyAlignment="1">
      <alignment wrapText="1"/>
    </xf>
    <xf numFmtId="165" fontId="16" fillId="0" borderId="0" xfId="0" applyNumberFormat="1" applyFont="1" applyFill="1" applyBorder="1" applyAlignment="1">
      <alignment horizontal="center" vertical="center" wrapText="1"/>
    </xf>
    <xf numFmtId="0" fontId="9" fillId="3" borderId="5" xfId="0" applyFont="1" applyFill="1" applyBorder="1" applyAlignment="1">
      <alignment vertical="top" wrapText="1"/>
    </xf>
    <xf numFmtId="0" fontId="9" fillId="3" borderId="0" xfId="0" applyFont="1" applyFill="1" applyBorder="1" applyAlignment="1">
      <alignment vertical="top" wrapText="1"/>
    </xf>
    <xf numFmtId="0" fontId="3" fillId="3" borderId="0" xfId="0" applyFont="1" applyFill="1" applyBorder="1" applyAlignment="1">
      <alignment wrapText="1"/>
    </xf>
    <xf numFmtId="0" fontId="10" fillId="3" borderId="12" xfId="0" applyFont="1" applyFill="1" applyBorder="1" applyAlignment="1">
      <alignment wrapText="1"/>
    </xf>
    <xf numFmtId="0" fontId="0" fillId="3" borderId="0" xfId="0" applyFill="1" applyBorder="1"/>
    <xf numFmtId="0" fontId="0" fillId="3" borderId="6" xfId="0" applyFill="1" applyBorder="1"/>
    <xf numFmtId="0" fontId="16" fillId="3" borderId="0" xfId="0" applyFont="1" applyFill="1" applyBorder="1" applyAlignment="1">
      <alignment horizontal="right" vertical="center" wrapText="1"/>
    </xf>
    <xf numFmtId="0" fontId="16" fillId="3" borderId="13" xfId="0" applyFont="1" applyFill="1" applyBorder="1" applyAlignment="1">
      <alignment horizontal="right" vertical="center" wrapText="1"/>
    </xf>
    <xf numFmtId="0" fontId="16" fillId="3" borderId="0"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6" xfId="0" applyFont="1" applyFill="1" applyBorder="1" applyAlignment="1">
      <alignment horizontal="left" wrapText="1"/>
    </xf>
    <xf numFmtId="0" fontId="16" fillId="0" borderId="6" xfId="0" applyFont="1" applyBorder="1" applyAlignment="1">
      <alignment wrapText="1"/>
    </xf>
    <xf numFmtId="0" fontId="19" fillId="0" borderId="10" xfId="0" applyFont="1" applyFill="1" applyBorder="1" applyAlignment="1">
      <alignment horizontal="left" vertical="center" wrapText="1"/>
    </xf>
    <xf numFmtId="0" fontId="13" fillId="0" borderId="0" xfId="0" applyFont="1" applyBorder="1" applyAlignment="1"/>
    <xf numFmtId="0" fontId="13" fillId="0" borderId="21" xfId="0" applyFont="1" applyBorder="1" applyAlignment="1"/>
    <xf numFmtId="0" fontId="16" fillId="3" borderId="5" xfId="0" applyFont="1" applyFill="1" applyBorder="1" applyAlignment="1">
      <alignment horizontal="left" wrapText="1"/>
    </xf>
    <xf numFmtId="0" fontId="10" fillId="3" borderId="1" xfId="0" applyFont="1" applyFill="1" applyBorder="1" applyAlignment="1">
      <alignment vertical="center" wrapText="1"/>
    </xf>
    <xf numFmtId="0" fontId="0" fillId="0" borderId="0" xfId="0" applyFill="1" applyBorder="1"/>
    <xf numFmtId="0" fontId="17" fillId="0" borderId="0" xfId="0" applyFont="1" applyFill="1" applyBorder="1" applyAlignment="1">
      <alignment vertical="top" wrapText="1"/>
    </xf>
    <xf numFmtId="0" fontId="1" fillId="0" borderId="0" xfId="0" applyFont="1" applyFill="1" applyBorder="1" applyAlignment="1">
      <alignment wrapText="1"/>
    </xf>
    <xf numFmtId="0" fontId="17" fillId="0" borderId="0" xfId="0" applyFont="1" applyFill="1" applyBorder="1" applyAlignment="1">
      <alignment horizontal="left" vertical="top" wrapText="1"/>
    </xf>
    <xf numFmtId="0" fontId="1" fillId="0" borderId="0" xfId="0" applyFont="1" applyFill="1" applyBorder="1" applyAlignment="1">
      <alignment horizontal="center" vertical="top" wrapText="1"/>
    </xf>
    <xf numFmtId="0" fontId="16" fillId="0" borderId="5" xfId="0" applyFont="1" applyFill="1" applyBorder="1" applyAlignment="1">
      <alignment horizontal="center" vertical="center" wrapText="1"/>
    </xf>
    <xf numFmtId="0" fontId="14" fillId="3" borderId="5" xfId="0" applyFont="1" applyFill="1" applyBorder="1" applyAlignment="1">
      <alignment vertical="top"/>
    </xf>
    <xf numFmtId="0" fontId="5" fillId="3" borderId="5" xfId="0" applyFont="1" applyFill="1" applyBorder="1" applyAlignment="1">
      <alignment wrapText="1"/>
    </xf>
    <xf numFmtId="0" fontId="5" fillId="3" borderId="0" xfId="0" applyFont="1" applyFill="1" applyBorder="1" applyAlignment="1">
      <alignment wrapText="1"/>
    </xf>
    <xf numFmtId="0" fontId="10" fillId="3" borderId="13" xfId="0" applyFont="1" applyFill="1" applyBorder="1" applyAlignment="1">
      <alignment horizontal="center" wrapText="1"/>
    </xf>
    <xf numFmtId="0" fontId="16" fillId="3" borderId="18" xfId="0" applyFont="1" applyFill="1" applyBorder="1" applyAlignment="1">
      <alignment horizontal="right" vertical="center" wrapText="1"/>
    </xf>
    <xf numFmtId="14" fontId="18" fillId="3" borderId="10" xfId="0" applyNumberFormat="1" applyFont="1" applyFill="1" applyBorder="1" applyAlignment="1">
      <alignment horizontal="right" vertical="center" wrapText="1"/>
    </xf>
    <xf numFmtId="0" fontId="16" fillId="3" borderId="10" xfId="0" applyFont="1" applyFill="1" applyBorder="1" applyAlignment="1">
      <alignment horizontal="right" vertical="center" wrapText="1"/>
    </xf>
    <xf numFmtId="0" fontId="26" fillId="0" borderId="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16" fillId="3" borderId="19" xfId="0" applyFont="1" applyFill="1" applyBorder="1" applyAlignment="1">
      <alignment vertical="center" wrapText="1"/>
    </xf>
    <xf numFmtId="0" fontId="18" fillId="2" borderId="1" xfId="0" applyFont="1" applyFill="1" applyBorder="1" applyAlignment="1" applyProtection="1">
      <alignment vertical="center"/>
      <protection locked="0"/>
    </xf>
    <xf numFmtId="0" fontId="18" fillId="2" borderId="1" xfId="0" applyFont="1" applyFill="1" applyBorder="1" applyAlignment="1" applyProtection="1">
      <alignment vertical="center" wrapText="1"/>
      <protection locked="0"/>
    </xf>
    <xf numFmtId="0" fontId="18" fillId="2" borderId="2" xfId="0" applyFont="1" applyFill="1" applyBorder="1" applyAlignment="1" applyProtection="1">
      <protection locked="0"/>
    </xf>
    <xf numFmtId="0" fontId="18" fillId="2" borderId="2" xfId="0" applyFont="1" applyFill="1" applyBorder="1" applyAlignment="1" applyProtection="1">
      <alignment wrapText="1"/>
      <protection locked="0"/>
    </xf>
    <xf numFmtId="0" fontId="18" fillId="2" borderId="13" xfId="0" applyFont="1" applyFill="1" applyBorder="1" applyAlignment="1" applyProtection="1">
      <alignment horizontal="center"/>
      <protection locked="0"/>
    </xf>
    <xf numFmtId="0" fontId="13" fillId="0" borderId="7" xfId="0" applyFont="1" applyFill="1" applyBorder="1" applyAlignment="1" applyProtection="1">
      <alignment vertical="center" wrapText="1"/>
      <protection locked="0"/>
    </xf>
    <xf numFmtId="0" fontId="13" fillId="0" borderId="7"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wrapText="1"/>
      <protection locked="0"/>
    </xf>
    <xf numFmtId="0" fontId="26" fillId="0" borderId="10" xfId="0" applyFont="1" applyFill="1" applyBorder="1" applyAlignment="1" applyProtection="1">
      <alignment horizontal="left" vertical="center" wrapText="1"/>
      <protection locked="0"/>
    </xf>
    <xf numFmtId="0" fontId="18" fillId="2" borderId="6" xfId="0" applyFont="1" applyFill="1" applyBorder="1" applyAlignment="1" applyProtection="1">
      <alignment horizontal="center" vertical="center" wrapText="1"/>
      <protection locked="0"/>
    </xf>
    <xf numFmtId="0" fontId="18" fillId="2" borderId="14" xfId="0" applyFont="1" applyFill="1" applyBorder="1" applyAlignment="1" applyProtection="1">
      <alignment horizontal="right" vertical="center" wrapText="1"/>
      <protection locked="0"/>
    </xf>
    <xf numFmtId="14" fontId="18" fillId="2" borderId="10" xfId="0" applyNumberFormat="1" applyFont="1" applyFill="1" applyBorder="1" applyAlignment="1" applyProtection="1">
      <alignment horizontal="right" vertical="center" wrapText="1"/>
      <protection locked="0"/>
    </xf>
    <xf numFmtId="164" fontId="13" fillId="0" borderId="0" xfId="0" applyNumberFormat="1" applyFont="1" applyFill="1" applyBorder="1" applyAlignment="1" applyProtection="1">
      <alignment horizontal="center" wrapText="1"/>
      <protection locked="0"/>
    </xf>
    <xf numFmtId="164" fontId="20" fillId="0" borderId="7" xfId="0" applyNumberFormat="1" applyFont="1" applyFill="1" applyBorder="1" applyAlignment="1" applyProtection="1">
      <alignment horizontal="center" vertical="center" wrapText="1"/>
      <protection locked="0"/>
    </xf>
    <xf numFmtId="0" fontId="13" fillId="0" borderId="9" xfId="0" applyFont="1" applyFill="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6" fillId="0" borderId="0" xfId="0" applyFont="1" applyFill="1" applyBorder="1" applyAlignment="1" applyProtection="1">
      <alignment vertical="center" wrapText="1"/>
      <protection locked="0"/>
    </xf>
    <xf numFmtId="164" fontId="13" fillId="0" borderId="7" xfId="0" applyNumberFormat="1" applyFont="1" applyFill="1" applyBorder="1" applyAlignment="1" applyProtection="1">
      <alignment horizontal="center" vertical="center" wrapText="1"/>
      <protection locked="0"/>
    </xf>
    <xf numFmtId="164" fontId="13" fillId="0" borderId="3" xfId="0" applyNumberFormat="1" applyFont="1" applyFill="1" applyBorder="1" applyAlignment="1" applyProtection="1">
      <alignment horizontal="center" vertical="center" wrapText="1"/>
      <protection locked="0"/>
    </xf>
    <xf numFmtId="14" fontId="18" fillId="3" borderId="10" xfId="0" applyNumberFormat="1" applyFont="1" applyFill="1" applyBorder="1" applyAlignment="1" applyProtection="1">
      <alignment horizontal="right" vertical="center" wrapText="1"/>
      <protection hidden="1"/>
    </xf>
    <xf numFmtId="0" fontId="18" fillId="3" borderId="1" xfId="0" applyFont="1" applyFill="1" applyBorder="1" applyAlignment="1" applyProtection="1">
      <alignment vertical="center"/>
      <protection hidden="1"/>
    </xf>
    <xf numFmtId="0" fontId="18" fillId="3" borderId="1" xfId="0" applyFont="1" applyFill="1" applyBorder="1" applyAlignment="1" applyProtection="1">
      <alignment vertical="center" wrapText="1"/>
      <protection hidden="1"/>
    </xf>
    <xf numFmtId="0" fontId="18" fillId="3" borderId="7" xfId="0" applyFont="1" applyFill="1" applyBorder="1" applyAlignment="1" applyProtection="1">
      <alignment horizontal="left" vertical="center" wrapText="1"/>
      <protection hidden="1"/>
    </xf>
    <xf numFmtId="0" fontId="18" fillId="3" borderId="6" xfId="0" applyFont="1" applyFill="1" applyBorder="1" applyAlignment="1" applyProtection="1">
      <alignment horizontal="left" vertical="center" wrapText="1"/>
      <protection hidden="1"/>
    </xf>
    <xf numFmtId="0" fontId="10" fillId="3" borderId="1" xfId="0" applyFont="1" applyFill="1" applyBorder="1" applyAlignment="1" applyProtection="1">
      <alignment horizontal="center" vertical="center" wrapText="1"/>
      <protection hidden="1"/>
    </xf>
    <xf numFmtId="164" fontId="18" fillId="3" borderId="10" xfId="0" applyNumberFormat="1" applyFont="1" applyFill="1" applyBorder="1" applyAlignment="1" applyProtection="1">
      <alignment horizontal="center" vertical="center" wrapText="1"/>
      <protection hidden="1"/>
    </xf>
    <xf numFmtId="0" fontId="18" fillId="3" borderId="14" xfId="0" applyFont="1" applyFill="1" applyBorder="1" applyAlignment="1" applyProtection="1">
      <alignment horizontal="right" vertical="center" wrapText="1"/>
      <protection hidden="1"/>
    </xf>
    <xf numFmtId="0" fontId="18" fillId="3" borderId="1" xfId="0" applyFont="1" applyFill="1" applyBorder="1" applyAlignment="1" applyProtection="1">
      <alignment horizontal="left" vertical="center" wrapText="1"/>
      <protection hidden="1"/>
    </xf>
    <xf numFmtId="164" fontId="18" fillId="3" borderId="0" xfId="0" applyNumberFormat="1" applyFont="1" applyFill="1" applyBorder="1" applyAlignment="1" applyProtection="1">
      <alignment horizontal="center" vertical="center" wrapText="1"/>
      <protection hidden="1"/>
    </xf>
    <xf numFmtId="0" fontId="11" fillId="0" borderId="13" xfId="0" applyFont="1" applyBorder="1" applyAlignment="1"/>
    <xf numFmtId="0" fontId="11" fillId="0" borderId="13" xfId="0" applyFont="1" applyBorder="1" applyAlignment="1">
      <alignment wrapText="1"/>
    </xf>
    <xf numFmtId="0" fontId="16" fillId="4" borderId="0" xfId="0" applyFont="1" applyFill="1" applyBorder="1" applyAlignment="1">
      <alignment vertical="center" wrapText="1"/>
    </xf>
    <xf numFmtId="0" fontId="18" fillId="4" borderId="0" xfId="0" applyFont="1" applyFill="1" applyBorder="1" applyAlignment="1" applyProtection="1">
      <alignment horizontal="center"/>
      <protection locked="0"/>
    </xf>
    <xf numFmtId="0" fontId="18" fillId="4" borderId="0" xfId="0" applyFont="1" applyFill="1" applyBorder="1" applyAlignment="1" applyProtection="1">
      <alignment horizontal="right" vertical="center" wrapText="1"/>
      <protection locked="0"/>
    </xf>
    <xf numFmtId="0" fontId="16" fillId="3" borderId="18"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8" fillId="3" borderId="6" xfId="0" applyNumberFormat="1" applyFont="1" applyFill="1" applyBorder="1" applyAlignment="1" applyProtection="1">
      <alignment horizontal="left" vertical="center" wrapText="1"/>
      <protection hidden="1"/>
    </xf>
    <xf numFmtId="0" fontId="0" fillId="0" borderId="0" xfId="0"/>
    <xf numFmtId="0" fontId="1" fillId="0" borderId="0" xfId="0" applyFont="1" applyAlignment="1">
      <alignment wrapText="1"/>
    </xf>
    <xf numFmtId="0" fontId="1" fillId="0" borderId="0" xfId="0" applyFont="1" applyFill="1" applyBorder="1" applyAlignment="1">
      <alignment horizontal="center" wrapText="1"/>
    </xf>
    <xf numFmtId="0" fontId="1" fillId="0" borderId="6" xfId="0" applyFont="1" applyFill="1" applyBorder="1" applyAlignment="1">
      <alignment horizontal="center" wrapText="1"/>
    </xf>
    <xf numFmtId="0" fontId="16" fillId="3" borderId="16" xfId="0" applyFont="1" applyFill="1" applyBorder="1" applyAlignment="1">
      <alignment vertical="center" wrapText="1"/>
    </xf>
    <xf numFmtId="0" fontId="16" fillId="3" borderId="6" xfId="0" applyFont="1" applyFill="1" applyBorder="1" applyAlignment="1">
      <alignment vertical="center" wrapText="1"/>
    </xf>
    <xf numFmtId="0" fontId="16" fillId="3" borderId="16"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3" fillId="0" borderId="8" xfId="0" applyFont="1" applyFill="1" applyBorder="1" applyAlignment="1" applyProtection="1">
      <alignment vertical="center" wrapText="1"/>
      <protection locked="0"/>
    </xf>
    <xf numFmtId="0" fontId="16" fillId="3" borderId="6" xfId="0" applyFont="1" applyFill="1" applyBorder="1" applyAlignment="1">
      <alignment horizontal="center" vertical="center" wrapText="1"/>
    </xf>
    <xf numFmtId="0" fontId="18" fillId="3" borderId="25" xfId="0" applyNumberFormat="1" applyFont="1" applyFill="1" applyBorder="1" applyAlignment="1" applyProtection="1">
      <alignment horizontal="left" vertical="center" wrapText="1"/>
      <protection hidden="1"/>
    </xf>
    <xf numFmtId="0" fontId="13" fillId="0" borderId="26" xfId="0" applyFont="1" applyFill="1" applyBorder="1" applyAlignment="1">
      <alignment vertical="center" wrapText="1"/>
    </xf>
    <xf numFmtId="0" fontId="0" fillId="0" borderId="0" xfId="0" applyBorder="1"/>
    <xf numFmtId="0" fontId="11" fillId="0" borderId="26" xfId="0" applyFont="1" applyFill="1" applyBorder="1" applyAlignment="1">
      <alignment wrapText="1"/>
    </xf>
    <xf numFmtId="0" fontId="18" fillId="3" borderId="7" xfId="0" applyNumberFormat="1" applyFont="1" applyFill="1" applyBorder="1" applyAlignment="1" applyProtection="1">
      <alignment horizontal="left" vertical="center" wrapText="1"/>
      <protection hidden="1"/>
    </xf>
    <xf numFmtId="0" fontId="16" fillId="3" borderId="30" xfId="0" applyFont="1" applyFill="1" applyBorder="1" applyAlignment="1">
      <alignment horizontal="center" vertical="center" wrapText="1"/>
    </xf>
    <xf numFmtId="0" fontId="13" fillId="0" borderId="28" xfId="0" applyFont="1" applyFill="1" applyBorder="1" applyAlignment="1" applyProtection="1">
      <alignment vertical="center" wrapText="1"/>
      <protection locked="0"/>
    </xf>
    <xf numFmtId="0" fontId="0" fillId="0" borderId="7" xfId="0" applyBorder="1"/>
    <xf numFmtId="0" fontId="0" fillId="0" borderId="7" xfId="0" applyBorder="1" applyProtection="1">
      <protection locked="0"/>
    </xf>
    <xf numFmtId="0" fontId="11" fillId="3" borderId="6" xfId="0" applyFont="1" applyFill="1" applyBorder="1"/>
    <xf numFmtId="0" fontId="13" fillId="0" borderId="8" xfId="0" applyFont="1" applyBorder="1" applyAlignment="1" applyProtection="1">
      <alignment wrapText="1"/>
      <protection locked="0"/>
    </xf>
    <xf numFmtId="164" fontId="20" fillId="0" borderId="33" xfId="0" applyNumberFormat="1" applyFont="1" applyFill="1" applyBorder="1" applyAlignment="1" applyProtection="1">
      <alignment horizontal="center" vertical="center" wrapText="1"/>
      <protection locked="0"/>
    </xf>
    <xf numFmtId="0" fontId="0" fillId="0" borderId="10" xfId="0" applyBorder="1"/>
    <xf numFmtId="0" fontId="17" fillId="2" borderId="1"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17" fillId="2" borderId="17" xfId="0" applyFont="1" applyFill="1" applyBorder="1" applyAlignment="1" applyProtection="1">
      <alignment horizontal="left" vertical="top" wrapText="1"/>
      <protection locked="0"/>
    </xf>
    <xf numFmtId="0" fontId="17" fillId="2" borderId="27" xfId="0" applyFont="1" applyFill="1" applyBorder="1" applyAlignment="1" applyProtection="1">
      <alignment horizontal="left" vertical="top" wrapText="1"/>
      <protection locked="0"/>
    </xf>
    <xf numFmtId="0" fontId="17" fillId="2" borderId="32" xfId="0" applyFont="1" applyFill="1" applyBorder="1" applyAlignment="1" applyProtection="1">
      <alignment horizontal="left" vertical="top" wrapText="1"/>
      <protection locked="0"/>
    </xf>
    <xf numFmtId="0" fontId="17" fillId="2" borderId="13" xfId="0" applyFont="1" applyFill="1" applyBorder="1" applyAlignment="1" applyProtection="1">
      <alignment horizontal="left" vertical="top" wrapText="1"/>
      <protection locked="0"/>
    </xf>
    <xf numFmtId="0" fontId="17" fillId="2" borderId="14" xfId="0" applyFont="1" applyFill="1" applyBorder="1" applyAlignment="1" applyProtection="1">
      <alignment horizontal="left" vertical="top" wrapText="1"/>
      <protection locked="0"/>
    </xf>
    <xf numFmtId="0" fontId="16" fillId="3" borderId="5" xfId="0" applyFont="1" applyFill="1" applyBorder="1" applyAlignment="1">
      <alignment horizontal="left" vertical="center" wrapText="1"/>
    </xf>
    <xf numFmtId="0" fontId="13" fillId="0" borderId="7" xfId="0" applyFont="1" applyFill="1" applyBorder="1" applyAlignment="1" applyProtection="1">
      <alignment horizontal="left" vertical="center" wrapText="1"/>
      <protection locked="0"/>
    </xf>
    <xf numFmtId="0" fontId="17" fillId="2" borderId="7"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17" fillId="2" borderId="31" xfId="0" applyFont="1" applyFill="1" applyBorder="1" applyAlignment="1" applyProtection="1">
      <alignment horizontal="left" vertical="top" wrapText="1"/>
      <protection locked="0"/>
    </xf>
    <xf numFmtId="0" fontId="17" fillId="2" borderId="24" xfId="0" applyFont="1" applyFill="1" applyBorder="1" applyAlignment="1" applyProtection="1">
      <alignment horizontal="left" vertical="top" wrapText="1"/>
      <protection locked="0"/>
    </xf>
    <xf numFmtId="0" fontId="17" fillId="2" borderId="26"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17" fillId="2" borderId="29" xfId="0" applyFont="1" applyFill="1" applyBorder="1" applyAlignment="1" applyProtection="1">
      <alignment horizontal="left" vertical="top" wrapText="1"/>
      <protection locked="0"/>
    </xf>
    <xf numFmtId="0" fontId="16" fillId="3" borderId="5"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7" fillId="2" borderId="28" xfId="0" applyFont="1" applyFill="1" applyBorder="1" applyAlignment="1" applyProtection="1">
      <alignment horizontal="left" vertical="top" wrapText="1"/>
      <protection locked="0"/>
    </xf>
    <xf numFmtId="0" fontId="17" fillId="2" borderId="15" xfId="0" applyFont="1" applyFill="1" applyBorder="1" applyAlignment="1" applyProtection="1">
      <alignment horizontal="left" vertical="top" wrapText="1"/>
      <protection locked="0"/>
    </xf>
    <xf numFmtId="0" fontId="17" fillId="2" borderId="22" xfId="0" applyFont="1" applyFill="1" applyBorder="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16" fillId="3" borderId="1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0" borderId="0" xfId="0" applyFont="1" applyFill="1" applyBorder="1" applyAlignment="1">
      <alignment horizontal="left" vertical="top" wrapText="1"/>
    </xf>
    <xf numFmtId="0" fontId="24" fillId="3" borderId="6" xfId="0" applyFont="1" applyFill="1" applyBorder="1" applyAlignment="1">
      <alignment horizontal="left" vertical="top" wrapText="1"/>
    </xf>
    <xf numFmtId="0" fontId="24" fillId="3" borderId="12" xfId="0" applyFont="1" applyFill="1" applyBorder="1" applyAlignment="1">
      <alignment horizontal="left" vertical="top" wrapText="1"/>
    </xf>
  </cellXfs>
  <cellStyles count="1">
    <cellStyle name="Normaali" xfId="0" builtinId="0"/>
  </cellStyles>
  <dxfs count="104">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s>
  <tableStyles count="0" defaultTableStyle="TableStyleMedium9"/>
  <colors>
    <mruColors>
      <color rgb="FFA6BCC6"/>
      <color rgb="FF54819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xdr:colOff>
      <xdr:row>5</xdr:row>
      <xdr:rowOff>63498</xdr:rowOff>
    </xdr:from>
    <xdr:to>
      <xdr:col>4</xdr:col>
      <xdr:colOff>0</xdr:colOff>
      <xdr:row>20</xdr:row>
      <xdr:rowOff>182563</xdr:rowOff>
    </xdr:to>
    <xdr:sp macro="" textlink="">
      <xdr:nvSpPr>
        <xdr:cNvPr id="4" name="Tekstikehys 3"/>
        <xdr:cNvSpPr txBox="1"/>
      </xdr:nvSpPr>
      <xdr:spPr>
        <a:xfrm>
          <a:off x="2" y="1074880"/>
          <a:ext cx="6816434" cy="296617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i-FI" sz="1000">
              <a:latin typeface="Arial" pitchFamily="34" charset="0"/>
              <a:cs typeface="Arial" pitchFamily="34" charset="0"/>
            </a:rPr>
            <a:t>Tämä lomake on tarkoitettu kiinteistönomistajille avuksi kosteus- ja homekorjausprosessin hallintaan. Lomakkeen </a:t>
          </a:r>
          <a:r>
            <a:rPr lang="fi-FI" sz="1000">
              <a:solidFill>
                <a:sysClr val="windowText" lastClr="000000"/>
              </a:solidFill>
              <a:latin typeface="Arial" pitchFamily="34" charset="0"/>
              <a:cs typeface="Arial" pitchFamily="34" charset="0"/>
            </a:rPr>
            <a:t>avulla voidaan seurata kohteen tilannetta ja varmistaa, että kaikki eri osa-alueet tulevat huomioiduksi hankkeeseen liittyviä päätöksiä tehtäessä. Lomake on jaettu neljälle välilehdelle hankkeen etenemisen mukaan. Solujen valmiit tekstivaihtoehdot ja värikoodit helpottavat kertyvän tiedon havainnointia. Viemällä kursorin solun kohdalle, avautuu infoteksti kyseisestä aiheesta. </a:t>
          </a:r>
          <a:r>
            <a:rPr lang="fi-FI" sz="1000">
              <a:solidFill>
                <a:sysClr val="windowText" lastClr="000000"/>
              </a:solidFill>
              <a:latin typeface="Arial" pitchFamily="34" charset="0"/>
              <a:ea typeface="+mn-ea"/>
              <a:cs typeface="Arial" pitchFamily="34" charset="0"/>
            </a:rPr>
            <a:t>Kunkin kohteen lomake ja mahdolliset liitetiedostot on suositeltavaa tallentaa omaan kansioonsa.</a:t>
          </a:r>
        </a:p>
        <a:p>
          <a:endParaRPr lang="fi-FI" sz="1000">
            <a:solidFill>
              <a:sysClr val="windowText" lastClr="000000"/>
            </a:solidFill>
            <a:latin typeface="Arial" pitchFamily="34" charset="0"/>
            <a:cs typeface="Arial" pitchFamily="34" charset="0"/>
          </a:endParaRPr>
        </a:p>
        <a:p>
          <a:r>
            <a:rPr lang="fi-FI" sz="1000">
              <a:solidFill>
                <a:sysClr val="windowText" lastClr="000000"/>
              </a:solidFill>
              <a:latin typeface="Arial" pitchFamily="34" charset="0"/>
              <a:cs typeface="Arial" pitchFamily="34" charset="0"/>
            </a:rPr>
            <a:t>Korjaushankkeen arviointi-</a:t>
          </a:r>
          <a:r>
            <a:rPr lang="fi-FI" sz="1000" baseline="0">
              <a:solidFill>
                <a:sysClr val="windowText" lastClr="000000"/>
              </a:solidFill>
              <a:latin typeface="Arial" pitchFamily="34" charset="0"/>
              <a:cs typeface="Arial" pitchFamily="34" charset="0"/>
            </a:rPr>
            <a:t> ja seurantalomake on kehitetty Tampereen teknillisessä yliopistossa Rakennustekniikan laitoksella. Lomakkeesta vastaavat </a:t>
          </a:r>
          <a:r>
            <a:rPr lang="fi-FI" sz="1000" baseline="0">
              <a:solidFill>
                <a:sysClr val="windowText" lastClr="000000"/>
              </a:solidFill>
              <a:latin typeface="Arial" pitchFamily="34" charset="0"/>
              <a:ea typeface="+mn-ea"/>
              <a:cs typeface="Arial" pitchFamily="34" charset="0"/>
            </a:rPr>
            <a:t>projektipäällikkö Jommi Suonketo sekä projektitutkija Paavo Kero. </a:t>
          </a:r>
          <a:r>
            <a:rPr lang="fi-FI" sz="1000" baseline="0">
              <a:solidFill>
                <a:sysClr val="windowText" lastClr="000000"/>
              </a:solidFill>
              <a:latin typeface="Arial" pitchFamily="34" charset="0"/>
              <a:cs typeface="Arial" pitchFamily="34" charset="0"/>
            </a:rPr>
            <a:t>Työ on osa tutkimushanketta, jossa arvioitiin kuntien kosteus- ja homevauriokorjausprosesseja </a:t>
          </a:r>
          <a:r>
            <a:rPr lang="fi-FI" sz="1000" baseline="0">
              <a:latin typeface="Arial" pitchFamily="34" charset="0"/>
              <a:cs typeface="Arial" pitchFamily="34" charset="0"/>
            </a:rPr>
            <a:t>(</a:t>
          </a:r>
          <a:r>
            <a:rPr lang="fi-FI" sz="1000" u="sng" baseline="0">
              <a:latin typeface="Arial" pitchFamily="34" charset="0"/>
              <a:cs typeface="Arial" pitchFamily="34" charset="0"/>
            </a:rPr>
            <a:t>http://www.hometalkoot.fi/component/content/578/1119.html)</a:t>
          </a:r>
          <a:r>
            <a:rPr lang="fi-FI" sz="1000" baseline="0">
              <a:latin typeface="Arial" pitchFamily="34" charset="0"/>
              <a:cs typeface="Arial" pitchFamily="34" charset="0"/>
            </a:rPr>
            <a:t>.  </a:t>
          </a:r>
        </a:p>
        <a:p>
          <a:endParaRPr lang="fi-FI" sz="1000" baseline="0">
            <a:latin typeface="Arial" pitchFamily="34" charset="0"/>
            <a:cs typeface="Arial" pitchFamily="34" charset="0"/>
          </a:endParaRPr>
        </a:p>
        <a:p>
          <a:r>
            <a:rPr lang="fi-FI" sz="1000" b="1" baseline="0">
              <a:latin typeface="Arial" pitchFamily="34" charset="0"/>
              <a:cs typeface="Arial" pitchFamily="34" charset="0"/>
            </a:rPr>
            <a:t>Lomake on vapaasti käytettävissä ja se on saatavilla osoitteesta: </a:t>
          </a:r>
        </a:p>
        <a:p>
          <a:r>
            <a:rPr lang="fi-FI" sz="1000" baseline="0">
              <a:latin typeface="Arial" pitchFamily="34" charset="0"/>
              <a:cs typeface="Arial" pitchFamily="34" charset="0"/>
            </a:rPr>
            <a:t>www.hometalkoot.fi/ tai www.tut.fi/rak -&gt; ajankohtaista</a:t>
          </a:r>
        </a:p>
        <a:p>
          <a:endParaRPr lang="fi-FI" sz="1000" baseline="0">
            <a:latin typeface="Arial" pitchFamily="34" charset="0"/>
            <a:cs typeface="Arial" pitchFamily="34" charset="0"/>
          </a:endParaRPr>
        </a:p>
        <a:p>
          <a:r>
            <a:rPr lang="fi-FI" sz="1000" b="1" baseline="0">
              <a:latin typeface="Arial" pitchFamily="34" charset="0"/>
              <a:cs typeface="Arial" pitchFamily="34" charset="0"/>
            </a:rPr>
            <a:t>Lisätietoja lomakkeesta ja sen käytöstä: </a:t>
          </a:r>
        </a:p>
        <a:p>
          <a:r>
            <a:rPr lang="fi-FI" sz="1000" baseline="0">
              <a:latin typeface="Arial" pitchFamily="34" charset="0"/>
              <a:cs typeface="Arial" pitchFamily="34" charset="0"/>
            </a:rPr>
            <a:t>Paavo Kero, puh. 040-1981283</a:t>
          </a:r>
        </a:p>
        <a:p>
          <a:r>
            <a:rPr lang="fi-FI" sz="1000" baseline="0">
              <a:latin typeface="Arial" pitchFamily="34" charset="0"/>
              <a:cs typeface="Arial" pitchFamily="34" charset="0"/>
            </a:rPr>
            <a:t>paavo.kero@tut.fi	</a:t>
          </a:r>
        </a:p>
        <a:p>
          <a:r>
            <a:rPr lang="fi-FI" sz="1100" baseline="0">
              <a:solidFill>
                <a:schemeClr val="dk1"/>
              </a:solidFill>
              <a:latin typeface="+mn-lt"/>
              <a:ea typeface="+mn-ea"/>
              <a:cs typeface="+mn-cs"/>
            </a:rPr>
            <a:t>Lomakeversio 2.24 päivitetty 29.9.2013</a:t>
          </a:r>
          <a:endParaRPr lang="fi-FI" sz="1100">
            <a:solidFill>
              <a:schemeClr val="dk1"/>
            </a:solidFill>
            <a:latin typeface="+mn-lt"/>
            <a:ea typeface="+mn-ea"/>
            <a:cs typeface="+mn-cs"/>
          </a:endParaRPr>
        </a:p>
        <a:p>
          <a:endParaRPr lang="fi-FI" sz="900" baseline="0">
            <a:latin typeface="Arial" pitchFamily="34" charset="0"/>
            <a:cs typeface="Arial" pitchFamily="34" charset="0"/>
          </a:endParaRPr>
        </a:p>
      </xdr:txBody>
    </xdr:sp>
    <xdr:clientData/>
  </xdr:twoCellAnchor>
  <xdr:twoCellAnchor>
    <xdr:from>
      <xdr:col>3</xdr:col>
      <xdr:colOff>204764</xdr:colOff>
      <xdr:row>15</xdr:row>
      <xdr:rowOff>78619</xdr:rowOff>
    </xdr:from>
    <xdr:to>
      <xdr:col>3</xdr:col>
      <xdr:colOff>1893910</xdr:colOff>
      <xdr:row>17</xdr:row>
      <xdr:rowOff>130781</xdr:rowOff>
    </xdr:to>
    <xdr:pic>
      <xdr:nvPicPr>
        <xdr:cNvPr id="6" name="Kuva 8" descr="hometalkoot_su_rgb_300dpi"/>
        <xdr:cNvPicPr>
          <a:picLocks noChangeAspect="1" noChangeArrowheads="1"/>
        </xdr:cNvPicPr>
      </xdr:nvPicPr>
      <xdr:blipFill>
        <a:blip xmlns:r="http://schemas.openxmlformats.org/officeDocument/2006/relationships" r:embed="rId1" cstate="print"/>
        <a:srcRect/>
        <a:stretch>
          <a:fillRect/>
        </a:stretch>
      </xdr:blipFill>
      <xdr:spPr bwMode="auto">
        <a:xfrm>
          <a:off x="4808514" y="2951994"/>
          <a:ext cx="1689146" cy="433162"/>
        </a:xfrm>
        <a:prstGeom prst="rect">
          <a:avLst/>
        </a:prstGeom>
        <a:noFill/>
      </xdr:spPr>
    </xdr:pic>
    <xdr:clientData/>
  </xdr:twoCellAnchor>
  <xdr:twoCellAnchor>
    <xdr:from>
      <xdr:col>2</xdr:col>
      <xdr:colOff>1094331</xdr:colOff>
      <xdr:row>18</xdr:row>
      <xdr:rowOff>44745</xdr:rowOff>
    </xdr:from>
    <xdr:to>
      <xdr:col>3</xdr:col>
      <xdr:colOff>1910011</xdr:colOff>
      <xdr:row>20</xdr:row>
      <xdr:rowOff>34002</xdr:rowOff>
    </xdr:to>
    <xdr:pic>
      <xdr:nvPicPr>
        <xdr:cNvPr id="7" name="Kuva 9"/>
        <xdr:cNvPicPr>
          <a:picLocks noChangeAspect="1" noChangeArrowheads="1"/>
        </xdr:cNvPicPr>
      </xdr:nvPicPr>
      <xdr:blipFill>
        <a:blip xmlns:r="http://schemas.openxmlformats.org/officeDocument/2006/relationships" r:embed="rId2" cstate="print"/>
        <a:srcRect/>
        <a:stretch>
          <a:fillRect/>
        </a:stretch>
      </xdr:blipFill>
      <xdr:spPr bwMode="auto">
        <a:xfrm>
          <a:off x="4078831" y="3489620"/>
          <a:ext cx="2434930" cy="354382"/>
        </a:xfrm>
        <a:prstGeom prst="rect">
          <a:avLst/>
        </a:prstGeom>
        <a:noFill/>
      </xdr:spPr>
    </xdr:pic>
    <xdr:clientData/>
  </xdr:twoCellAnchor>
  <xdr:twoCellAnchor>
    <xdr:from>
      <xdr:col>1</xdr:col>
      <xdr:colOff>749300</xdr:colOff>
      <xdr:row>0</xdr:row>
      <xdr:rowOff>56662</xdr:rowOff>
    </xdr:from>
    <xdr:to>
      <xdr:col>1</xdr:col>
      <xdr:colOff>1515207</xdr:colOff>
      <xdr:row>0</xdr:row>
      <xdr:rowOff>158750</xdr:rowOff>
    </xdr:to>
    <xdr:sp macro="" textlink="">
      <xdr:nvSpPr>
        <xdr:cNvPr id="5" name="Tekstikehys 4"/>
        <xdr:cNvSpPr txBox="1"/>
      </xdr:nvSpPr>
      <xdr:spPr>
        <a:xfrm>
          <a:off x="2111375" y="56662"/>
          <a:ext cx="765907" cy="102088"/>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b="1">
              <a:solidFill>
                <a:schemeClr val="bg1"/>
              </a:solidFill>
              <a:latin typeface="Arial" pitchFamily="34" charset="0"/>
              <a:cs typeface="Arial" pitchFamily="34" charset="0"/>
            </a:rPr>
            <a:t>LÄHTÖTIEDOT</a:t>
          </a:r>
        </a:p>
      </xdr:txBody>
    </xdr:sp>
    <xdr:clientData/>
  </xdr:twoCellAnchor>
  <xdr:twoCellAnchor>
    <xdr:from>
      <xdr:col>2</xdr:col>
      <xdr:colOff>1593850</xdr:colOff>
      <xdr:row>0</xdr:row>
      <xdr:rowOff>56662</xdr:rowOff>
    </xdr:from>
    <xdr:to>
      <xdr:col>3</xdr:col>
      <xdr:colOff>740507</xdr:colOff>
      <xdr:row>0</xdr:row>
      <xdr:rowOff>158750</xdr:rowOff>
    </xdr:to>
    <xdr:sp macro="" textlink="">
      <xdr:nvSpPr>
        <xdr:cNvPr id="8" name="Tekstikehys 7"/>
        <xdr:cNvSpPr txBox="1"/>
      </xdr:nvSpPr>
      <xdr:spPr>
        <a:xfrm>
          <a:off x="4575175" y="56662"/>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SEURANTA</a:t>
          </a:r>
        </a:p>
      </xdr:txBody>
    </xdr:sp>
    <xdr:clientData/>
  </xdr:twoCellAnchor>
  <xdr:twoCellAnchor>
    <xdr:from>
      <xdr:col>2</xdr:col>
      <xdr:colOff>768350</xdr:colOff>
      <xdr:row>0</xdr:row>
      <xdr:rowOff>56662</xdr:rowOff>
    </xdr:from>
    <xdr:to>
      <xdr:col>2</xdr:col>
      <xdr:colOff>1534257</xdr:colOff>
      <xdr:row>0</xdr:row>
      <xdr:rowOff>158750</xdr:rowOff>
    </xdr:to>
    <xdr:sp macro="" textlink="">
      <xdr:nvSpPr>
        <xdr:cNvPr id="9" name="Tekstikehys 8"/>
        <xdr:cNvSpPr txBox="1"/>
      </xdr:nvSpPr>
      <xdr:spPr>
        <a:xfrm>
          <a:off x="3749675" y="56662"/>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KUSTANNUKSET</a:t>
          </a:r>
        </a:p>
      </xdr:txBody>
    </xdr:sp>
    <xdr:clientData/>
  </xdr:twoCellAnchor>
  <xdr:twoCellAnchor>
    <xdr:from>
      <xdr:col>1</xdr:col>
      <xdr:colOff>1568450</xdr:colOff>
      <xdr:row>0</xdr:row>
      <xdr:rowOff>56662</xdr:rowOff>
    </xdr:from>
    <xdr:to>
      <xdr:col>2</xdr:col>
      <xdr:colOff>715107</xdr:colOff>
      <xdr:row>0</xdr:row>
      <xdr:rowOff>158750</xdr:rowOff>
    </xdr:to>
    <xdr:sp macro="" textlink="">
      <xdr:nvSpPr>
        <xdr:cNvPr id="10" name="Tekstikehys 9"/>
        <xdr:cNvSpPr txBox="1"/>
      </xdr:nvSpPr>
      <xdr:spPr>
        <a:xfrm>
          <a:off x="2930525" y="56662"/>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TARKASTELU</a:t>
          </a:r>
        </a:p>
      </xdr:txBody>
    </xdr:sp>
    <xdr:clientData/>
  </xdr:twoCellAnchor>
  <xdr:twoCellAnchor>
    <xdr:from>
      <xdr:col>1</xdr:col>
      <xdr:colOff>1198558</xdr:colOff>
      <xdr:row>4</xdr:row>
      <xdr:rowOff>31750</xdr:rowOff>
    </xdr:from>
    <xdr:to>
      <xdr:col>1</xdr:col>
      <xdr:colOff>1539015</xdr:colOff>
      <xdr:row>4</xdr:row>
      <xdr:rowOff>184150</xdr:rowOff>
    </xdr:to>
    <xdr:sp macro="" textlink="">
      <xdr:nvSpPr>
        <xdr:cNvPr id="11" name="Tekstikehys 10"/>
        <xdr:cNvSpPr txBox="1"/>
      </xdr:nvSpPr>
      <xdr:spPr>
        <a:xfrm>
          <a:off x="2563808" y="841375"/>
          <a:ext cx="340457" cy="152400"/>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900" b="1">
              <a:solidFill>
                <a:schemeClr val="bg1"/>
              </a:solidFill>
              <a:latin typeface="Arial" pitchFamily="34" charset="0"/>
              <a:cs typeface="Arial" pitchFamily="34" charset="0"/>
            </a:rPr>
            <a:t>brm</a:t>
          </a:r>
          <a:r>
            <a:rPr lang="fi-FI" sz="900" b="1" baseline="30000">
              <a:solidFill>
                <a:schemeClr val="bg1"/>
              </a:solidFill>
              <a:latin typeface="Arial" pitchFamily="34" charset="0"/>
              <a:cs typeface="Arial" pitchFamily="34" charset="0"/>
            </a:rPr>
            <a:t>2</a:t>
          </a:r>
        </a:p>
      </xdr:txBody>
    </xdr:sp>
    <xdr:clientData/>
  </xdr:twoCellAnchor>
  <xdr:twoCellAnchor>
    <xdr:from>
      <xdr:col>2</xdr:col>
      <xdr:colOff>1095366</xdr:colOff>
      <xdr:row>4</xdr:row>
      <xdr:rowOff>23812</xdr:rowOff>
    </xdr:from>
    <xdr:to>
      <xdr:col>3</xdr:col>
      <xdr:colOff>55554</xdr:colOff>
      <xdr:row>4</xdr:row>
      <xdr:rowOff>158751</xdr:rowOff>
    </xdr:to>
    <xdr:sp macro="" textlink="">
      <xdr:nvSpPr>
        <xdr:cNvPr id="12" name="Tekstikehys 11"/>
        <xdr:cNvSpPr txBox="1"/>
      </xdr:nvSpPr>
      <xdr:spPr>
        <a:xfrm>
          <a:off x="4079866" y="833437"/>
          <a:ext cx="579438" cy="134939"/>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900" b="1">
              <a:solidFill>
                <a:schemeClr val="bg1"/>
              </a:solidFill>
              <a:latin typeface="Arial" pitchFamily="34" charset="0"/>
              <a:cs typeface="Arial" pitchFamily="34" charset="0"/>
            </a:rPr>
            <a:t>hlömäärä</a:t>
          </a:r>
          <a:endParaRPr lang="fi-FI" sz="900" b="1" baseline="30000">
            <a:solidFill>
              <a:schemeClr val="bg1"/>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101729</xdr:colOff>
      <xdr:row>49</xdr:row>
      <xdr:rowOff>38657</xdr:rowOff>
    </xdr:from>
    <xdr:to>
      <xdr:col>2</xdr:col>
      <xdr:colOff>76375</xdr:colOff>
      <xdr:row>51</xdr:row>
      <xdr:rowOff>109869</xdr:rowOff>
    </xdr:to>
    <xdr:pic>
      <xdr:nvPicPr>
        <xdr:cNvPr id="2" name="Kuva 8" descr="hometalkoot_su_rgb_300dpi"/>
        <xdr:cNvPicPr>
          <a:picLocks noChangeAspect="1" noChangeArrowheads="1"/>
        </xdr:cNvPicPr>
      </xdr:nvPicPr>
      <xdr:blipFill>
        <a:blip xmlns:r="http://schemas.openxmlformats.org/officeDocument/2006/relationships" r:embed="rId1" cstate="print"/>
        <a:srcRect/>
        <a:stretch>
          <a:fillRect/>
        </a:stretch>
      </xdr:blipFill>
      <xdr:spPr bwMode="auto">
        <a:xfrm>
          <a:off x="1466979" y="10205007"/>
          <a:ext cx="1689146" cy="452212"/>
        </a:xfrm>
        <a:prstGeom prst="rect">
          <a:avLst/>
        </a:prstGeom>
        <a:noFill/>
      </xdr:spPr>
    </xdr:pic>
    <xdr:clientData/>
  </xdr:twoCellAnchor>
  <xdr:twoCellAnchor>
    <xdr:from>
      <xdr:col>2</xdr:col>
      <xdr:colOff>854653</xdr:colOff>
      <xdr:row>49</xdr:row>
      <xdr:rowOff>72423</xdr:rowOff>
    </xdr:from>
    <xdr:to>
      <xdr:col>3</xdr:col>
      <xdr:colOff>1575083</xdr:colOff>
      <xdr:row>51</xdr:row>
      <xdr:rowOff>64855</xdr:rowOff>
    </xdr:to>
    <xdr:pic>
      <xdr:nvPicPr>
        <xdr:cNvPr id="3" name="Kuva 9"/>
        <xdr:cNvPicPr>
          <a:picLocks noChangeAspect="1" noChangeArrowheads="1"/>
        </xdr:cNvPicPr>
      </xdr:nvPicPr>
      <xdr:blipFill>
        <a:blip xmlns:r="http://schemas.openxmlformats.org/officeDocument/2006/relationships" r:embed="rId2" cstate="print"/>
        <a:srcRect/>
        <a:stretch>
          <a:fillRect/>
        </a:stretch>
      </xdr:blipFill>
      <xdr:spPr bwMode="auto">
        <a:xfrm>
          <a:off x="3934403" y="10238773"/>
          <a:ext cx="2434930" cy="373432"/>
        </a:xfrm>
        <a:prstGeom prst="rect">
          <a:avLst/>
        </a:prstGeom>
        <a:noFill/>
      </xdr:spPr>
    </xdr:pic>
    <xdr:clientData/>
  </xdr:twoCellAnchor>
  <xdr:twoCellAnchor>
    <xdr:from>
      <xdr:col>1</xdr:col>
      <xdr:colOff>747280</xdr:colOff>
      <xdr:row>0</xdr:row>
      <xdr:rowOff>55996</xdr:rowOff>
    </xdr:from>
    <xdr:to>
      <xdr:col>1</xdr:col>
      <xdr:colOff>1513187</xdr:colOff>
      <xdr:row>0</xdr:row>
      <xdr:rowOff>158084</xdr:rowOff>
    </xdr:to>
    <xdr:sp macro="" textlink="">
      <xdr:nvSpPr>
        <xdr:cNvPr id="4" name="Tekstikehys 3"/>
        <xdr:cNvSpPr txBox="1"/>
      </xdr:nvSpPr>
      <xdr:spPr>
        <a:xfrm>
          <a:off x="2109355" y="55996"/>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LÄHTÖTIEDOT</a:t>
          </a:r>
        </a:p>
      </xdr:txBody>
    </xdr:sp>
    <xdr:clientData/>
  </xdr:twoCellAnchor>
  <xdr:twoCellAnchor>
    <xdr:from>
      <xdr:col>2</xdr:col>
      <xdr:colOff>1472912</xdr:colOff>
      <xdr:row>0</xdr:row>
      <xdr:rowOff>55996</xdr:rowOff>
    </xdr:from>
    <xdr:to>
      <xdr:col>3</xdr:col>
      <xdr:colOff>507000</xdr:colOff>
      <xdr:row>0</xdr:row>
      <xdr:rowOff>158084</xdr:rowOff>
    </xdr:to>
    <xdr:sp macro="" textlink="">
      <xdr:nvSpPr>
        <xdr:cNvPr id="5" name="Tekstikehys 4"/>
        <xdr:cNvSpPr txBox="1"/>
      </xdr:nvSpPr>
      <xdr:spPr>
        <a:xfrm>
          <a:off x="4568537" y="55996"/>
          <a:ext cx="767638"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SEURANTA</a:t>
          </a:r>
        </a:p>
      </xdr:txBody>
    </xdr:sp>
    <xdr:clientData/>
  </xdr:twoCellAnchor>
  <xdr:twoCellAnchor>
    <xdr:from>
      <xdr:col>2</xdr:col>
      <xdr:colOff>653762</xdr:colOff>
      <xdr:row>0</xdr:row>
      <xdr:rowOff>55996</xdr:rowOff>
    </xdr:from>
    <xdr:to>
      <xdr:col>2</xdr:col>
      <xdr:colOff>1419669</xdr:colOff>
      <xdr:row>0</xdr:row>
      <xdr:rowOff>158084</xdr:rowOff>
    </xdr:to>
    <xdr:sp macro="" textlink="">
      <xdr:nvSpPr>
        <xdr:cNvPr id="6" name="Tekstikehys 5"/>
        <xdr:cNvSpPr txBox="1"/>
      </xdr:nvSpPr>
      <xdr:spPr>
        <a:xfrm>
          <a:off x="3749387" y="55996"/>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KUSTANNUKSET</a:t>
          </a:r>
        </a:p>
      </xdr:txBody>
    </xdr:sp>
    <xdr:clientData/>
  </xdr:twoCellAnchor>
  <xdr:twoCellAnchor>
    <xdr:from>
      <xdr:col>1</xdr:col>
      <xdr:colOff>1566430</xdr:colOff>
      <xdr:row>0</xdr:row>
      <xdr:rowOff>55996</xdr:rowOff>
    </xdr:from>
    <xdr:to>
      <xdr:col>2</xdr:col>
      <xdr:colOff>600519</xdr:colOff>
      <xdr:row>0</xdr:row>
      <xdr:rowOff>158084</xdr:rowOff>
    </xdr:to>
    <xdr:sp macro="" textlink="">
      <xdr:nvSpPr>
        <xdr:cNvPr id="7" name="Tekstikehys 6"/>
        <xdr:cNvSpPr txBox="1"/>
      </xdr:nvSpPr>
      <xdr:spPr>
        <a:xfrm>
          <a:off x="2928505" y="55996"/>
          <a:ext cx="767639" cy="102088"/>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b="1">
              <a:solidFill>
                <a:schemeClr val="bg1"/>
              </a:solidFill>
              <a:latin typeface="Arial" pitchFamily="34" charset="0"/>
              <a:cs typeface="Arial" pitchFamily="34" charset="0"/>
            </a:rPr>
            <a:t>TARKASTELU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333660</xdr:colOff>
      <xdr:row>42</xdr:row>
      <xdr:rowOff>243618</xdr:rowOff>
    </xdr:from>
    <xdr:to>
      <xdr:col>2</xdr:col>
      <xdr:colOff>308306</xdr:colOff>
      <xdr:row>44</xdr:row>
      <xdr:rowOff>48130</xdr:rowOff>
    </xdr:to>
    <xdr:pic>
      <xdr:nvPicPr>
        <xdr:cNvPr id="6" name="Kuva 8" descr="hometalkoot_su_rgb_300dpi"/>
        <xdr:cNvPicPr>
          <a:picLocks noChangeAspect="1" noChangeArrowheads="1"/>
        </xdr:cNvPicPr>
      </xdr:nvPicPr>
      <xdr:blipFill>
        <a:blip xmlns:r="http://schemas.openxmlformats.org/officeDocument/2006/relationships" r:embed="rId1" cstate="print"/>
        <a:srcRect/>
        <a:stretch>
          <a:fillRect/>
        </a:stretch>
      </xdr:blipFill>
      <xdr:spPr bwMode="auto">
        <a:xfrm>
          <a:off x="1698910" y="10086118"/>
          <a:ext cx="1689146" cy="452212"/>
        </a:xfrm>
        <a:prstGeom prst="rect">
          <a:avLst/>
        </a:prstGeom>
        <a:noFill/>
      </xdr:spPr>
    </xdr:pic>
    <xdr:clientData/>
  </xdr:twoCellAnchor>
  <xdr:twoCellAnchor>
    <xdr:from>
      <xdr:col>2</xdr:col>
      <xdr:colOff>866777</xdr:colOff>
      <xdr:row>42</xdr:row>
      <xdr:rowOff>268723</xdr:rowOff>
    </xdr:from>
    <xdr:to>
      <xdr:col>5</xdr:col>
      <xdr:colOff>1587207</xdr:colOff>
      <xdr:row>43</xdr:row>
      <xdr:rowOff>318305</xdr:rowOff>
    </xdr:to>
    <xdr:pic>
      <xdr:nvPicPr>
        <xdr:cNvPr id="7" name="Kuva 9"/>
        <xdr:cNvPicPr>
          <a:picLocks noChangeAspect="1" noChangeArrowheads="1"/>
        </xdr:cNvPicPr>
      </xdr:nvPicPr>
      <xdr:blipFill>
        <a:blip xmlns:r="http://schemas.openxmlformats.org/officeDocument/2006/relationships" r:embed="rId2" cstate="print"/>
        <a:srcRect/>
        <a:stretch>
          <a:fillRect/>
        </a:stretch>
      </xdr:blipFill>
      <xdr:spPr bwMode="auto">
        <a:xfrm>
          <a:off x="3946527" y="10111223"/>
          <a:ext cx="2434930" cy="373432"/>
        </a:xfrm>
        <a:prstGeom prst="rect">
          <a:avLst/>
        </a:prstGeom>
        <a:noFill/>
      </xdr:spPr>
    </xdr:pic>
    <xdr:clientData/>
  </xdr:twoCellAnchor>
  <xdr:twoCellAnchor>
    <xdr:from>
      <xdr:col>1</xdr:col>
      <xdr:colOff>744660</xdr:colOff>
      <xdr:row>0</xdr:row>
      <xdr:rowOff>55685</xdr:rowOff>
    </xdr:from>
    <xdr:to>
      <xdr:col>1</xdr:col>
      <xdr:colOff>1510567</xdr:colOff>
      <xdr:row>0</xdr:row>
      <xdr:rowOff>157773</xdr:rowOff>
    </xdr:to>
    <xdr:sp macro="" textlink="">
      <xdr:nvSpPr>
        <xdr:cNvPr id="4" name="Tekstikehys 3"/>
        <xdr:cNvSpPr txBox="1"/>
      </xdr:nvSpPr>
      <xdr:spPr>
        <a:xfrm>
          <a:off x="2106735" y="55685"/>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LÄHTÖTIEDOT</a:t>
          </a:r>
        </a:p>
      </xdr:txBody>
    </xdr:sp>
    <xdr:clientData/>
  </xdr:twoCellAnchor>
  <xdr:twoCellAnchor>
    <xdr:from>
      <xdr:col>2</xdr:col>
      <xdr:colOff>1484680</xdr:colOff>
      <xdr:row>0</xdr:row>
      <xdr:rowOff>55685</xdr:rowOff>
    </xdr:from>
    <xdr:to>
      <xdr:col>5</xdr:col>
      <xdr:colOff>514106</xdr:colOff>
      <xdr:row>0</xdr:row>
      <xdr:rowOff>157773</xdr:rowOff>
    </xdr:to>
    <xdr:sp macro="" textlink="">
      <xdr:nvSpPr>
        <xdr:cNvPr id="5" name="Tekstikehys 4"/>
        <xdr:cNvSpPr txBox="1"/>
      </xdr:nvSpPr>
      <xdr:spPr>
        <a:xfrm>
          <a:off x="4580305" y="55685"/>
          <a:ext cx="762976"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SEURANTA</a:t>
          </a:r>
        </a:p>
      </xdr:txBody>
    </xdr:sp>
    <xdr:clientData/>
  </xdr:twoCellAnchor>
  <xdr:twoCellAnchor>
    <xdr:from>
      <xdr:col>2</xdr:col>
      <xdr:colOff>656005</xdr:colOff>
      <xdr:row>0</xdr:row>
      <xdr:rowOff>55685</xdr:rowOff>
    </xdr:from>
    <xdr:to>
      <xdr:col>2</xdr:col>
      <xdr:colOff>1421912</xdr:colOff>
      <xdr:row>0</xdr:row>
      <xdr:rowOff>157773</xdr:rowOff>
    </xdr:to>
    <xdr:sp macro="" textlink="">
      <xdr:nvSpPr>
        <xdr:cNvPr id="8" name="Tekstikehys 7"/>
        <xdr:cNvSpPr txBox="1"/>
      </xdr:nvSpPr>
      <xdr:spPr>
        <a:xfrm>
          <a:off x="3751630" y="55685"/>
          <a:ext cx="765907" cy="102088"/>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b="1">
              <a:solidFill>
                <a:schemeClr val="bg1"/>
              </a:solidFill>
              <a:latin typeface="Arial" pitchFamily="34" charset="0"/>
              <a:cs typeface="Arial" pitchFamily="34" charset="0"/>
            </a:rPr>
            <a:t>KUSTANNUKSET</a:t>
          </a:r>
        </a:p>
      </xdr:txBody>
    </xdr:sp>
    <xdr:clientData/>
  </xdr:twoCellAnchor>
  <xdr:twoCellAnchor>
    <xdr:from>
      <xdr:col>1</xdr:col>
      <xdr:colOff>1566985</xdr:colOff>
      <xdr:row>0</xdr:row>
      <xdr:rowOff>55685</xdr:rowOff>
    </xdr:from>
    <xdr:to>
      <xdr:col>2</xdr:col>
      <xdr:colOff>596412</xdr:colOff>
      <xdr:row>0</xdr:row>
      <xdr:rowOff>157773</xdr:rowOff>
    </xdr:to>
    <xdr:sp macro="" textlink="">
      <xdr:nvSpPr>
        <xdr:cNvPr id="9" name="Tekstikehys 8"/>
        <xdr:cNvSpPr txBox="1"/>
      </xdr:nvSpPr>
      <xdr:spPr>
        <a:xfrm>
          <a:off x="2929060" y="55685"/>
          <a:ext cx="76297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TARKASTELU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325579</xdr:colOff>
      <xdr:row>46</xdr:row>
      <xdr:rowOff>125279</xdr:rowOff>
    </xdr:from>
    <xdr:to>
      <xdr:col>2</xdr:col>
      <xdr:colOff>681225</xdr:colOff>
      <xdr:row>48</xdr:row>
      <xdr:rowOff>61553</xdr:rowOff>
    </xdr:to>
    <xdr:pic>
      <xdr:nvPicPr>
        <xdr:cNvPr id="2" name="Kuva 8" descr="hometalkoot_su_rgb_300dpi"/>
        <xdr:cNvPicPr>
          <a:picLocks noChangeAspect="1" noChangeArrowheads="1"/>
        </xdr:cNvPicPr>
      </xdr:nvPicPr>
      <xdr:blipFill>
        <a:blip xmlns:r="http://schemas.openxmlformats.org/officeDocument/2006/relationships" r:embed="rId1" cstate="print"/>
        <a:srcRect/>
        <a:stretch>
          <a:fillRect/>
        </a:stretch>
      </xdr:blipFill>
      <xdr:spPr bwMode="auto">
        <a:xfrm>
          <a:off x="1690829" y="10094779"/>
          <a:ext cx="1673271" cy="452212"/>
        </a:xfrm>
        <a:prstGeom prst="rect">
          <a:avLst/>
        </a:prstGeom>
        <a:noFill/>
      </xdr:spPr>
    </xdr:pic>
    <xdr:clientData/>
  </xdr:twoCellAnchor>
  <xdr:twoCellAnchor>
    <xdr:from>
      <xdr:col>2</xdr:col>
      <xdr:colOff>1223821</xdr:colOff>
      <xdr:row>46</xdr:row>
      <xdr:rowOff>162504</xdr:rowOff>
    </xdr:from>
    <xdr:to>
      <xdr:col>4</xdr:col>
      <xdr:colOff>991751</xdr:colOff>
      <xdr:row>48</xdr:row>
      <xdr:rowOff>19998</xdr:rowOff>
    </xdr:to>
    <xdr:pic>
      <xdr:nvPicPr>
        <xdr:cNvPr id="3" name="Kuva 9"/>
        <xdr:cNvPicPr>
          <a:picLocks noChangeAspect="1" noChangeArrowheads="1"/>
        </xdr:cNvPicPr>
      </xdr:nvPicPr>
      <xdr:blipFill>
        <a:blip xmlns:r="http://schemas.openxmlformats.org/officeDocument/2006/relationships" r:embed="rId2" cstate="print"/>
        <a:srcRect/>
        <a:stretch>
          <a:fillRect/>
        </a:stretch>
      </xdr:blipFill>
      <xdr:spPr bwMode="auto">
        <a:xfrm>
          <a:off x="3906696" y="10132004"/>
          <a:ext cx="2403180" cy="373432"/>
        </a:xfrm>
        <a:prstGeom prst="rect">
          <a:avLst/>
        </a:prstGeom>
        <a:noFill/>
      </xdr:spPr>
    </xdr:pic>
    <xdr:clientData/>
  </xdr:twoCellAnchor>
  <xdr:twoCellAnchor>
    <xdr:from>
      <xdr:col>1</xdr:col>
      <xdr:colOff>766280</xdr:colOff>
      <xdr:row>0</xdr:row>
      <xdr:rowOff>53487</xdr:rowOff>
    </xdr:from>
    <xdr:to>
      <xdr:col>2</xdr:col>
      <xdr:colOff>227995</xdr:colOff>
      <xdr:row>0</xdr:row>
      <xdr:rowOff>155575</xdr:rowOff>
    </xdr:to>
    <xdr:sp macro="" textlink="">
      <xdr:nvSpPr>
        <xdr:cNvPr id="4" name="Tekstikehys 3"/>
        <xdr:cNvSpPr txBox="1"/>
      </xdr:nvSpPr>
      <xdr:spPr>
        <a:xfrm>
          <a:off x="2128355" y="53487"/>
          <a:ext cx="766640"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LÄHTÖTIEDOT</a:t>
          </a:r>
        </a:p>
      </xdr:txBody>
    </xdr:sp>
    <xdr:clientData/>
  </xdr:twoCellAnchor>
  <xdr:twoCellAnchor>
    <xdr:from>
      <xdr:col>3</xdr:col>
      <xdr:colOff>621696</xdr:colOff>
      <xdr:row>0</xdr:row>
      <xdr:rowOff>53487</xdr:rowOff>
    </xdr:from>
    <xdr:to>
      <xdr:col>4</xdr:col>
      <xdr:colOff>83410</xdr:colOff>
      <xdr:row>0</xdr:row>
      <xdr:rowOff>155575</xdr:rowOff>
    </xdr:to>
    <xdr:sp macro="" textlink="">
      <xdr:nvSpPr>
        <xdr:cNvPr id="5" name="Tekstikehys 4"/>
        <xdr:cNvSpPr txBox="1"/>
      </xdr:nvSpPr>
      <xdr:spPr>
        <a:xfrm>
          <a:off x="4593621" y="53487"/>
          <a:ext cx="766639" cy="102088"/>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b="1">
              <a:solidFill>
                <a:schemeClr val="bg1"/>
              </a:solidFill>
              <a:latin typeface="Arial" pitchFamily="34" charset="0"/>
              <a:cs typeface="Arial" pitchFamily="34" charset="0"/>
            </a:rPr>
            <a:t>SEURANTA</a:t>
          </a:r>
        </a:p>
      </xdr:txBody>
    </xdr:sp>
    <xdr:clientData/>
  </xdr:twoCellAnchor>
  <xdr:twoCellAnchor>
    <xdr:from>
      <xdr:col>2</xdr:col>
      <xdr:colOff>1100388</xdr:colOff>
      <xdr:row>0</xdr:row>
      <xdr:rowOff>53487</xdr:rowOff>
    </xdr:from>
    <xdr:to>
      <xdr:col>3</xdr:col>
      <xdr:colOff>562103</xdr:colOff>
      <xdr:row>0</xdr:row>
      <xdr:rowOff>155575</xdr:rowOff>
    </xdr:to>
    <xdr:sp macro="" textlink="">
      <xdr:nvSpPr>
        <xdr:cNvPr id="6" name="Tekstikehys 5"/>
        <xdr:cNvSpPr txBox="1"/>
      </xdr:nvSpPr>
      <xdr:spPr>
        <a:xfrm>
          <a:off x="3767388" y="53487"/>
          <a:ext cx="766640"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KUSTANNUKSET</a:t>
          </a:r>
        </a:p>
      </xdr:txBody>
    </xdr:sp>
    <xdr:clientData/>
  </xdr:twoCellAnchor>
  <xdr:twoCellAnchor>
    <xdr:from>
      <xdr:col>2</xdr:col>
      <xdr:colOff>281238</xdr:colOff>
      <xdr:row>0</xdr:row>
      <xdr:rowOff>53487</xdr:rowOff>
    </xdr:from>
    <xdr:to>
      <xdr:col>2</xdr:col>
      <xdr:colOff>1047145</xdr:colOff>
      <xdr:row>0</xdr:row>
      <xdr:rowOff>155575</xdr:rowOff>
    </xdr:to>
    <xdr:sp macro="" textlink="">
      <xdr:nvSpPr>
        <xdr:cNvPr id="7" name="Tekstikehys 6"/>
        <xdr:cNvSpPr txBox="1"/>
      </xdr:nvSpPr>
      <xdr:spPr>
        <a:xfrm>
          <a:off x="2948238" y="53487"/>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TARKASTELU</a:t>
          </a: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1" enableFormatConditionsCalculation="0"/>
  <dimension ref="A1:D72"/>
  <sheetViews>
    <sheetView showGridLines="0" tabSelected="1" topLeftCell="A2" zoomScale="120" zoomScaleNormal="120" zoomScalePageLayoutView="120" workbookViewId="0">
      <selection activeCell="B3" sqref="B3"/>
    </sheetView>
  </sheetViews>
  <sheetFormatPr defaultColWidth="8.85546875" defaultRowHeight="12.75" x14ac:dyDescent="0.2"/>
  <cols>
    <col min="1" max="1" width="20.42578125" style="18" customWidth="1"/>
    <col min="2" max="3" width="24.28515625" style="18" customWidth="1"/>
    <col min="4" max="4" width="30.28515625" style="18" customWidth="1"/>
    <col min="5" max="12" width="1.42578125" style="18" customWidth="1"/>
    <col min="13" max="16384" width="8.85546875" style="18"/>
  </cols>
  <sheetData>
    <row r="1" spans="1:4" ht="18" customHeight="1" x14ac:dyDescent="0.25">
      <c r="A1" s="39" t="s">
        <v>97</v>
      </c>
      <c r="B1" s="40"/>
      <c r="C1" s="40"/>
      <c r="D1" s="105" t="s">
        <v>16</v>
      </c>
    </row>
    <row r="2" spans="1:4" ht="15.75" customHeight="1" x14ac:dyDescent="0.25">
      <c r="A2" s="41" t="s">
        <v>98</v>
      </c>
      <c r="B2" s="42"/>
      <c r="C2" s="42"/>
      <c r="D2" s="142">
        <f ca="1">NOW()</f>
        <v>41549.363338310184</v>
      </c>
    </row>
    <row r="3" spans="1:4" ht="15" customHeight="1" x14ac:dyDescent="0.2">
      <c r="A3" s="47" t="s">
        <v>17</v>
      </c>
      <c r="B3" s="115" t="s">
        <v>70</v>
      </c>
      <c r="C3" s="116"/>
      <c r="D3" s="107" t="s">
        <v>18</v>
      </c>
    </row>
    <row r="4" spans="1:4" ht="15" customHeight="1" x14ac:dyDescent="0.2">
      <c r="A4" s="50" t="s">
        <v>19</v>
      </c>
      <c r="B4" s="117"/>
      <c r="C4" s="118"/>
      <c r="D4" s="133" t="s">
        <v>71</v>
      </c>
    </row>
    <row r="5" spans="1:4" ht="15" customHeight="1" thickBot="1" x14ac:dyDescent="0.3">
      <c r="A5" s="51" t="s">
        <v>20</v>
      </c>
      <c r="B5" s="119"/>
      <c r="C5" s="119"/>
      <c r="D5" s="132" t="s">
        <v>72</v>
      </c>
    </row>
    <row r="6" spans="1:4" ht="12.75" customHeight="1" x14ac:dyDescent="0.25">
      <c r="A6" s="154"/>
      <c r="B6" s="155"/>
      <c r="C6" s="155"/>
      <c r="D6" s="156"/>
    </row>
    <row r="7" spans="1:4" ht="15" customHeight="1" x14ac:dyDescent="0.25">
      <c r="A7" s="154"/>
      <c r="B7" s="155"/>
      <c r="C7" s="155"/>
      <c r="D7" s="156"/>
    </row>
    <row r="8" spans="1:4" ht="15" customHeight="1" x14ac:dyDescent="0.25">
      <c r="A8" s="154"/>
      <c r="B8" s="155"/>
      <c r="C8" s="155"/>
      <c r="D8" s="156"/>
    </row>
    <row r="9" spans="1:4" ht="15" customHeight="1" x14ac:dyDescent="0.25">
      <c r="A9" s="154"/>
      <c r="B9" s="155"/>
      <c r="C9" s="155"/>
      <c r="D9" s="156"/>
    </row>
    <row r="10" spans="1:4" ht="15" customHeight="1" x14ac:dyDescent="0.25">
      <c r="A10" s="154"/>
      <c r="B10" s="155"/>
      <c r="C10" s="155"/>
      <c r="D10" s="156"/>
    </row>
    <row r="11" spans="1:4" ht="15" customHeight="1" x14ac:dyDescent="0.25">
      <c r="A11" s="154"/>
      <c r="B11" s="155"/>
      <c r="C11" s="155"/>
      <c r="D11" s="156"/>
    </row>
    <row r="12" spans="1:4" ht="15" customHeight="1" x14ac:dyDescent="0.25">
      <c r="A12" s="154"/>
      <c r="B12" s="155"/>
      <c r="C12" s="155"/>
      <c r="D12" s="156"/>
    </row>
    <row r="13" spans="1:4" ht="15" customHeight="1" x14ac:dyDescent="0.25">
      <c r="A13" s="154"/>
      <c r="B13" s="155"/>
      <c r="C13" s="155"/>
      <c r="D13" s="156"/>
    </row>
    <row r="14" spans="1:4" ht="15" customHeight="1" x14ac:dyDescent="0.25">
      <c r="A14" s="154"/>
      <c r="B14" s="155"/>
      <c r="C14" s="155"/>
      <c r="D14" s="156"/>
    </row>
    <row r="15" spans="1:4" ht="15" customHeight="1" x14ac:dyDescent="0.25">
      <c r="A15" s="154"/>
      <c r="B15" s="155"/>
      <c r="C15" s="155"/>
      <c r="D15" s="156"/>
    </row>
    <row r="16" spans="1:4" ht="15" customHeight="1" x14ac:dyDescent="0.25">
      <c r="A16" s="154"/>
      <c r="B16" s="155"/>
      <c r="C16" s="155"/>
      <c r="D16" s="156"/>
    </row>
    <row r="17" spans="1:4" ht="15" customHeight="1" x14ac:dyDescent="0.25">
      <c r="A17" s="154"/>
      <c r="B17" s="155"/>
      <c r="C17" s="155"/>
      <c r="D17" s="156"/>
    </row>
    <row r="18" spans="1:4" ht="15" customHeight="1" x14ac:dyDescent="0.25">
      <c r="A18" s="154"/>
      <c r="B18" s="155"/>
      <c r="C18" s="155"/>
      <c r="D18" s="156"/>
    </row>
    <row r="19" spans="1:4" ht="15" customHeight="1" x14ac:dyDescent="0.25">
      <c r="A19" s="154"/>
      <c r="B19" s="155"/>
      <c r="C19" s="155"/>
      <c r="D19" s="156"/>
    </row>
    <row r="20" spans="1:4" ht="13.5" customHeight="1" x14ac:dyDescent="0.25">
      <c r="A20" s="154"/>
      <c r="B20" s="155"/>
      <c r="C20" s="155"/>
      <c r="D20" s="156"/>
    </row>
    <row r="21" spans="1:4" ht="28.5" customHeight="1" thickBot="1" x14ac:dyDescent="0.25">
      <c r="A21" s="152" t="s">
        <v>21</v>
      </c>
      <c r="B21" s="153"/>
      <c r="C21" s="19"/>
    </row>
    <row r="22" spans="1:4" s="27" customFormat="1" ht="25.5" customHeight="1" x14ac:dyDescent="0.25">
      <c r="A22" s="43" t="s">
        <v>99</v>
      </c>
      <c r="B22" s="44" t="s">
        <v>25</v>
      </c>
      <c r="C22" s="44" t="s">
        <v>26</v>
      </c>
      <c r="D22" s="45" t="s">
        <v>102</v>
      </c>
    </row>
    <row r="23" spans="1:4" s="74" customFormat="1" ht="25.5" customHeight="1" x14ac:dyDescent="0.25">
      <c r="A23" s="73" t="s">
        <v>100</v>
      </c>
      <c r="B23" s="120" t="s">
        <v>38</v>
      </c>
      <c r="C23" s="121" t="s">
        <v>38</v>
      </c>
      <c r="D23" s="122" t="s">
        <v>38</v>
      </c>
    </row>
    <row r="24" spans="1:4" s="74" customFormat="1" ht="25.5" hidden="1" customHeight="1" x14ac:dyDescent="0.3">
      <c r="A24" s="46"/>
      <c r="B24" s="123" t="s">
        <v>38</v>
      </c>
      <c r="C24" s="123" t="s">
        <v>38</v>
      </c>
      <c r="D24" s="124" t="s">
        <v>38</v>
      </c>
    </row>
    <row r="25" spans="1:4" s="74" customFormat="1" ht="25.5" hidden="1" customHeight="1" x14ac:dyDescent="0.3">
      <c r="A25" s="46"/>
      <c r="B25" s="129" t="s">
        <v>37</v>
      </c>
      <c r="C25" s="129" t="s">
        <v>42</v>
      </c>
      <c r="D25" s="130" t="s">
        <v>101</v>
      </c>
    </row>
    <row r="26" spans="1:4" s="74" customFormat="1" ht="25.5" hidden="1" customHeight="1" x14ac:dyDescent="0.3">
      <c r="A26" s="46"/>
      <c r="B26" s="129" t="s">
        <v>50</v>
      </c>
      <c r="C26" s="127" t="s">
        <v>47</v>
      </c>
      <c r="D26" s="130" t="s">
        <v>64</v>
      </c>
    </row>
    <row r="27" spans="1:4" s="74" customFormat="1" ht="25.5" hidden="1" customHeight="1" x14ac:dyDescent="0.3">
      <c r="A27" s="46"/>
      <c r="B27" s="127" t="s">
        <v>46</v>
      </c>
      <c r="C27" s="127" t="s">
        <v>51</v>
      </c>
      <c r="D27" s="130" t="s">
        <v>39</v>
      </c>
    </row>
    <row r="28" spans="1:4" s="74" customFormat="1" ht="25.5" hidden="1" customHeight="1" x14ac:dyDescent="0.3">
      <c r="A28" s="46"/>
      <c r="B28" s="125" t="s">
        <v>115</v>
      </c>
      <c r="C28" s="125" t="s">
        <v>56</v>
      </c>
      <c r="D28" s="130" t="s">
        <v>62</v>
      </c>
    </row>
    <row r="29" spans="1:4" s="74" customFormat="1" ht="25.5" hidden="1" customHeight="1" x14ac:dyDescent="0.3">
      <c r="A29" s="46"/>
      <c r="D29" s="128" t="s">
        <v>52</v>
      </c>
    </row>
    <row r="30" spans="1:4" s="74" customFormat="1" ht="25.5" hidden="1" customHeight="1" x14ac:dyDescent="0.3">
      <c r="A30" s="47"/>
      <c r="B30" s="123"/>
      <c r="D30" s="128" t="s">
        <v>131</v>
      </c>
    </row>
    <row r="31" spans="1:4" s="74" customFormat="1" ht="25.5" hidden="1" customHeight="1" x14ac:dyDescent="0.3">
      <c r="A31" s="47"/>
      <c r="B31" s="123"/>
      <c r="D31" s="128" t="s">
        <v>132</v>
      </c>
    </row>
    <row r="32" spans="1:4" s="74" customFormat="1" ht="25.5" hidden="1" customHeight="1" x14ac:dyDescent="0.3">
      <c r="A32" s="165"/>
      <c r="B32" s="123"/>
      <c r="D32" s="126" t="s">
        <v>110</v>
      </c>
    </row>
    <row r="33" spans="1:4" s="27" customFormat="1" ht="25.5" customHeight="1" x14ac:dyDescent="0.25">
      <c r="A33" s="46" t="s">
        <v>66</v>
      </c>
      <c r="B33" s="183" t="s">
        <v>133</v>
      </c>
      <c r="C33" s="183"/>
      <c r="D33" s="184"/>
    </row>
    <row r="34" spans="1:4" s="22" customFormat="1" ht="25.5" customHeight="1" x14ac:dyDescent="0.25">
      <c r="A34" s="47" t="s">
        <v>95</v>
      </c>
      <c r="B34" s="120" t="s">
        <v>38</v>
      </c>
      <c r="C34" s="121" t="s">
        <v>38</v>
      </c>
      <c r="D34" s="122" t="s">
        <v>38</v>
      </c>
    </row>
    <row r="35" spans="1:4" s="27" customFormat="1" ht="25.5" customHeight="1" x14ac:dyDescent="0.25">
      <c r="A35" s="46" t="s">
        <v>66</v>
      </c>
      <c r="B35" s="183" t="s">
        <v>134</v>
      </c>
      <c r="C35" s="183"/>
      <c r="D35" s="184"/>
    </row>
    <row r="36" spans="1:4" s="27" customFormat="1" ht="25.5" customHeight="1" x14ac:dyDescent="0.25">
      <c r="A36" s="47" t="s">
        <v>0</v>
      </c>
      <c r="B36" s="120" t="s">
        <v>38</v>
      </c>
      <c r="C36" s="121" t="s">
        <v>38</v>
      </c>
      <c r="D36" s="122" t="s">
        <v>38</v>
      </c>
    </row>
    <row r="37" spans="1:4" s="27" customFormat="1" ht="25.5" customHeight="1" x14ac:dyDescent="0.25">
      <c r="A37" s="46" t="s">
        <v>66</v>
      </c>
      <c r="B37" s="183" t="s">
        <v>135</v>
      </c>
      <c r="C37" s="183"/>
      <c r="D37" s="184"/>
    </row>
    <row r="38" spans="1:4" s="27" customFormat="1" ht="25.5" customHeight="1" x14ac:dyDescent="0.25">
      <c r="A38" s="47" t="s">
        <v>106</v>
      </c>
      <c r="B38" s="120" t="s">
        <v>38</v>
      </c>
      <c r="C38" s="121" t="s">
        <v>38</v>
      </c>
      <c r="D38" s="122" t="s">
        <v>38</v>
      </c>
    </row>
    <row r="39" spans="1:4" s="27" customFormat="1" ht="25.5" customHeight="1" x14ac:dyDescent="0.25">
      <c r="A39" s="46" t="s">
        <v>66</v>
      </c>
      <c r="B39" s="183" t="s">
        <v>136</v>
      </c>
      <c r="C39" s="183"/>
      <c r="D39" s="184"/>
    </row>
    <row r="40" spans="1:4" s="27" customFormat="1" ht="25.5" customHeight="1" x14ac:dyDescent="0.25">
      <c r="A40" s="47" t="s">
        <v>1</v>
      </c>
      <c r="B40" s="120" t="s">
        <v>38</v>
      </c>
      <c r="C40" s="121" t="s">
        <v>38</v>
      </c>
      <c r="D40" s="122" t="s">
        <v>38</v>
      </c>
    </row>
    <row r="41" spans="1:4" s="27" customFormat="1" ht="25.5" customHeight="1" x14ac:dyDescent="0.25">
      <c r="A41" s="46" t="s">
        <v>66</v>
      </c>
      <c r="B41" s="183" t="s">
        <v>137</v>
      </c>
      <c r="C41" s="183"/>
      <c r="D41" s="184"/>
    </row>
    <row r="42" spans="1:4" s="27" customFormat="1" ht="25.5" customHeight="1" x14ac:dyDescent="0.25">
      <c r="A42" s="47" t="s">
        <v>105</v>
      </c>
      <c r="B42" s="120" t="s">
        <v>38</v>
      </c>
      <c r="C42" s="121" t="s">
        <v>38</v>
      </c>
      <c r="D42" s="122" t="s">
        <v>38</v>
      </c>
    </row>
    <row r="43" spans="1:4" s="27" customFormat="1" ht="25.5" customHeight="1" x14ac:dyDescent="0.25">
      <c r="A43" s="46" t="s">
        <v>66</v>
      </c>
      <c r="B43" s="183" t="s">
        <v>138</v>
      </c>
      <c r="C43" s="183"/>
      <c r="D43" s="184"/>
    </row>
    <row r="44" spans="1:4" s="27" customFormat="1" ht="25.5" customHeight="1" x14ac:dyDescent="0.25">
      <c r="A44" s="47" t="s">
        <v>4</v>
      </c>
      <c r="B44" s="120" t="s">
        <v>38</v>
      </c>
      <c r="C44" s="121" t="s">
        <v>38</v>
      </c>
      <c r="D44" s="122" t="s">
        <v>38</v>
      </c>
    </row>
    <row r="45" spans="1:4" s="27" customFormat="1" ht="25.5" customHeight="1" thickBot="1" x14ac:dyDescent="0.3">
      <c r="A45" s="49" t="s">
        <v>66</v>
      </c>
      <c r="B45" s="185" t="s">
        <v>139</v>
      </c>
      <c r="C45" s="185"/>
      <c r="D45" s="186"/>
    </row>
    <row r="46" spans="1:4" ht="8.25" customHeight="1" thickBot="1" x14ac:dyDescent="0.25">
      <c r="A46" s="20"/>
      <c r="B46" s="21"/>
      <c r="C46" s="21"/>
      <c r="D46" s="21"/>
    </row>
    <row r="47" spans="1:4" s="27" customFormat="1" ht="25.5" customHeight="1" x14ac:dyDescent="0.25">
      <c r="A47" s="58" t="s">
        <v>96</v>
      </c>
      <c r="B47" s="59" t="s">
        <v>25</v>
      </c>
      <c r="C47" s="59" t="s">
        <v>3</v>
      </c>
      <c r="D47" s="45" t="s">
        <v>102</v>
      </c>
    </row>
    <row r="48" spans="1:4" ht="25.5" customHeight="1" x14ac:dyDescent="0.2">
      <c r="A48" s="131" t="s">
        <v>116</v>
      </c>
      <c r="B48" s="120" t="s">
        <v>38</v>
      </c>
      <c r="C48" s="121" t="s">
        <v>38</v>
      </c>
      <c r="D48" s="122" t="s">
        <v>38</v>
      </c>
    </row>
    <row r="49" spans="1:4" ht="25.5" customHeight="1" x14ac:dyDescent="0.2">
      <c r="A49" s="46" t="s">
        <v>66</v>
      </c>
      <c r="B49" s="183" t="s">
        <v>140</v>
      </c>
      <c r="C49" s="183"/>
      <c r="D49" s="184"/>
    </row>
    <row r="50" spans="1:4" ht="25.5" customHeight="1" x14ac:dyDescent="0.2">
      <c r="A50" s="131" t="s">
        <v>116</v>
      </c>
      <c r="B50" s="120" t="s">
        <v>38</v>
      </c>
      <c r="C50" s="121" t="s">
        <v>38</v>
      </c>
      <c r="D50" s="122" t="s">
        <v>38</v>
      </c>
    </row>
    <row r="51" spans="1:4" ht="25.5" customHeight="1" thickBot="1" x14ac:dyDescent="0.25">
      <c r="A51" s="49" t="s">
        <v>66</v>
      </c>
      <c r="B51" s="185" t="s">
        <v>140</v>
      </c>
      <c r="C51" s="185"/>
      <c r="D51" s="186"/>
    </row>
    <row r="52" spans="1:4" ht="8.25" customHeight="1" x14ac:dyDescent="0.2">
      <c r="B52" s="22"/>
      <c r="C52" s="22"/>
      <c r="D52" s="22"/>
    </row>
    <row r="53" spans="1:4" s="27" customFormat="1" ht="12.75" customHeight="1" x14ac:dyDescent="0.25"/>
    <row r="54" spans="1:4" ht="12.75" customHeight="1" x14ac:dyDescent="0.2"/>
    <row r="55" spans="1:4" ht="12.75" customHeight="1" x14ac:dyDescent="0.2"/>
    <row r="56" spans="1:4" ht="12.75" customHeight="1" x14ac:dyDescent="0.2"/>
    <row r="57" spans="1:4" ht="12.75" customHeight="1" x14ac:dyDescent="0.2"/>
    <row r="58" spans="1:4" ht="12.75" customHeight="1" x14ac:dyDescent="0.2"/>
    <row r="59" spans="1:4" ht="12.75" customHeight="1" x14ac:dyDescent="0.2"/>
    <row r="60" spans="1:4" ht="12.75" customHeight="1" x14ac:dyDescent="0.2"/>
    <row r="61" spans="1:4" ht="12.75" customHeight="1" x14ac:dyDescent="0.2"/>
    <row r="62" spans="1:4" ht="12.75" customHeight="1" x14ac:dyDescent="0.2"/>
    <row r="63" spans="1:4" ht="12.75" customHeight="1" x14ac:dyDescent="0.2"/>
    <row r="64" spans="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sheetData>
  <sheetProtection password="C6B2" sheet="1" objects="1" scenarios="1"/>
  <mergeCells count="9">
    <mergeCell ref="B49:D49"/>
    <mergeCell ref="B51:D51"/>
    <mergeCell ref="B33:D33"/>
    <mergeCell ref="B45:D45"/>
    <mergeCell ref="B41:D41"/>
    <mergeCell ref="B43:D43"/>
    <mergeCell ref="B35:D35"/>
    <mergeCell ref="B37:D37"/>
    <mergeCell ref="B39:D39"/>
  </mergeCells>
  <phoneticPr fontId="32" type="noConversion"/>
  <conditionalFormatting sqref="B23 B34 B36 B38 B40 B42 B44 B48 B50">
    <cfRule type="expression" dxfId="103" priority="198">
      <formula>NOT(ISERROR(SEARCH("Ei tietoa, ei myöskään havaintoja ongelmista",B23)))</formula>
    </cfRule>
    <cfRule type="expression" dxfId="102" priority="199">
      <formula>NOT(ISERROR(SEARCH("Tiedetään olevan kunnossa",B23)))</formula>
    </cfRule>
    <cfRule type="expression" dxfId="101" priority="200">
      <formula>NOT(ISERROR(SEARCH("Ei tietoa, epäillään ongelmaa",B23)))</formula>
    </cfRule>
    <cfRule type="expression" dxfId="100" priority="201">
      <formula>NOT(ISERROR(SEARCH("Havaittu ongelmia",B23)))</formula>
    </cfRule>
  </conditionalFormatting>
  <conditionalFormatting sqref="C23 C34 C36 C38 C40 C42 C44 C48 C50">
    <cfRule type="expression" dxfId="99" priority="161">
      <formula>NOT(ISERROR(SEARCH("Pintapuolinen arvio",C23)))</formula>
    </cfRule>
    <cfRule type="expression" dxfId="98" priority="162">
      <formula>NOT(ISERROR(SEARCH("Tutkittu muiden asioiden yhteydessä",C23)))</formula>
    </cfRule>
    <cfRule type="expression" dxfId="97" priority="163">
      <formula>NOT(ISERROR(SEARCH("Perusteellinen selvitys",C23)))</formula>
    </cfRule>
    <cfRule type="expression" dxfId="96" priority="197">
      <formula>NOT(ISERROR(SEARCH("Ei ole tutkittu",C23)))</formula>
    </cfRule>
  </conditionalFormatting>
  <conditionalFormatting sqref="D23 D34 D36 D38 D40 D42 D44 D48 D50">
    <cfRule type="expression" dxfId="95" priority="153">
      <formula>NOT(ISERROR(SEARCH("Ei tietoa",D23)))</formula>
    </cfRule>
    <cfRule type="expression" dxfId="94" priority="154">
      <formula>NOT(ISERROR(SEARCH("Laajoja ongelmia / todennäköinen sisäilmahaitta",D23)))</formula>
    </cfRule>
    <cfRule type="expression" dxfId="93" priority="155">
      <formula>NOT(ISERROR(SEARCH("Laajoja ongelmia / mahdollinen sisäilmahaitta",D23)))</formula>
    </cfRule>
    <cfRule type="expression" dxfId="92" priority="156">
      <formula>NOT(ISERROR(SEARCH("Laajoja ongelmia / ei todennäköistä sisäilmahaittaa",D23)))</formula>
    </cfRule>
    <cfRule type="expression" dxfId="91" priority="157">
      <formula>NOT(ISERROR(SEARCH("Paikallisia ongelmia / todennäköinen sisäilmahaitta",D23)))</formula>
    </cfRule>
    <cfRule type="expression" dxfId="90" priority="158">
      <formula>NOT(ISERROR(SEARCH("Paikallisia ongelmia / mahdollinen sisäilmahaitta",D23)))</formula>
    </cfRule>
    <cfRule type="expression" dxfId="89" priority="159">
      <formula>NOT(ISERROR(SEARCH("Paikallisia ongelmia / mahdollinen sisäilmahaitta",D23)))</formula>
    </cfRule>
    <cfRule type="expression" dxfId="88" priority="160">
      <formula>NOT(ISERROR(SEARCH("Paikallisia ongelmia / ei todennäköistä sisäilmahaittaa",D23)))</formula>
    </cfRule>
    <cfRule type="expression" dxfId="87" priority="196">
      <formula>NOT(ISERROR(SEARCH("Kunnossa / ei todennäköistä sisäilmahaittaa",D23)))</formula>
    </cfRule>
  </conditionalFormatting>
  <conditionalFormatting sqref="D23">
    <cfRule type="containsText" dxfId="86" priority="48" operator="containsText" text="Laajoja ongelmia / mahdollinen sisäilmahaitta">
      <formula>NOT(ISERROR(SEARCH("Laajoja ongelmia / mahdollinen sisäilmahaitta",D23)))</formula>
    </cfRule>
    <cfRule type="containsText" dxfId="85" priority="47" operator="containsText" text="Laajoja ongelmia / ei todennäk. sisäilmahaittaa">
      <formula>NOT(ISERROR(SEARCH("Laajoja ongelmia / ei todennäk. sisäilmahaittaa",D23)))</formula>
    </cfRule>
    <cfRule type="containsText" dxfId="84" priority="46" operator="containsText" text="Paikallisia ongelmia / ei todennäk. sisäilmahaittaa">
      <formula>NOT(ISERROR(SEARCH("Paikallisia ongelmia / ei todennäk. sisäilmahaittaa",D23)))</formula>
    </cfRule>
  </conditionalFormatting>
  <conditionalFormatting sqref="D34">
    <cfRule type="containsText" dxfId="83" priority="43" operator="containsText" text="Paikallisia ongelmia / ei todennäk. sisäilmahaittaa">
      <formula>NOT(ISERROR(SEARCH("Paikallisia ongelmia / ei todennäk. sisäilmahaittaa",D34)))</formula>
    </cfRule>
    <cfRule type="containsText" dxfId="82" priority="44" operator="containsText" text="Laajoja ongelmia / ei todennäk. sisäilmahaittaa">
      <formula>NOT(ISERROR(SEARCH("Laajoja ongelmia / ei todennäk. sisäilmahaittaa",D34)))</formula>
    </cfRule>
    <cfRule type="containsText" dxfId="81" priority="45" operator="containsText" text="Laajoja ongelmia / mahdollinen sisäilmahaitta">
      <formula>NOT(ISERROR(SEARCH("Laajoja ongelmia / mahdollinen sisäilmahaitta",D34)))</formula>
    </cfRule>
  </conditionalFormatting>
  <conditionalFormatting sqref="D36">
    <cfRule type="containsText" dxfId="80" priority="40" operator="containsText" text="Paikallisia ongelmia / ei todennäk. sisäilmahaittaa">
      <formula>NOT(ISERROR(SEARCH("Paikallisia ongelmia / ei todennäk. sisäilmahaittaa",D36)))</formula>
    </cfRule>
    <cfRule type="containsText" dxfId="79" priority="41" operator="containsText" text="Laajoja ongelmia / ei todennäk. sisäilmahaittaa">
      <formula>NOT(ISERROR(SEARCH("Laajoja ongelmia / ei todennäk. sisäilmahaittaa",D36)))</formula>
    </cfRule>
    <cfRule type="containsText" dxfId="78" priority="42" operator="containsText" text="Laajoja ongelmia / mahdollinen sisäilmahaitta">
      <formula>NOT(ISERROR(SEARCH("Laajoja ongelmia / mahdollinen sisäilmahaitta",D36)))</formula>
    </cfRule>
  </conditionalFormatting>
  <conditionalFormatting sqref="D38">
    <cfRule type="containsText" dxfId="77" priority="37" operator="containsText" text="Paikallisia ongelmia / ei todennäk. sisäilmahaittaa">
      <formula>NOT(ISERROR(SEARCH("Paikallisia ongelmia / ei todennäk. sisäilmahaittaa",D38)))</formula>
    </cfRule>
    <cfRule type="containsText" dxfId="76" priority="38" operator="containsText" text="Laajoja ongelmia / ei todennäk. sisäilmahaittaa">
      <formula>NOT(ISERROR(SEARCH("Laajoja ongelmia / ei todennäk. sisäilmahaittaa",D38)))</formula>
    </cfRule>
    <cfRule type="containsText" dxfId="75" priority="39" operator="containsText" text="Laajoja ongelmia / mahdollinen sisäilmahaitta">
      <formula>NOT(ISERROR(SEARCH("Laajoja ongelmia / mahdollinen sisäilmahaitta",D38)))</formula>
    </cfRule>
  </conditionalFormatting>
  <conditionalFormatting sqref="D40">
    <cfRule type="containsText" dxfId="74" priority="34" operator="containsText" text="Paikallisia ongelmia / ei todennäk. sisäilmahaittaa">
      <formula>NOT(ISERROR(SEARCH("Paikallisia ongelmia / ei todennäk. sisäilmahaittaa",D40)))</formula>
    </cfRule>
    <cfRule type="containsText" dxfId="73" priority="35" operator="containsText" text="Laajoja ongelmia / ei todennäk. sisäilmahaittaa">
      <formula>NOT(ISERROR(SEARCH("Laajoja ongelmia / ei todennäk. sisäilmahaittaa",D40)))</formula>
    </cfRule>
    <cfRule type="containsText" dxfId="72" priority="36" operator="containsText" text="Laajoja ongelmia / mahdollinen sisäilmahaitta">
      <formula>NOT(ISERROR(SEARCH("Laajoja ongelmia / mahdollinen sisäilmahaitta",D40)))</formula>
    </cfRule>
  </conditionalFormatting>
  <conditionalFormatting sqref="D42">
    <cfRule type="containsText" dxfId="71" priority="31" operator="containsText" text="Paikallisia ongelmia / ei todennäk. sisäilmahaittaa">
      <formula>NOT(ISERROR(SEARCH("Paikallisia ongelmia / ei todennäk. sisäilmahaittaa",D42)))</formula>
    </cfRule>
    <cfRule type="containsText" dxfId="70" priority="32" operator="containsText" text="Laajoja ongelmia / ei todennäk. sisäilmahaittaa">
      <formula>NOT(ISERROR(SEARCH("Laajoja ongelmia / ei todennäk. sisäilmahaittaa",D42)))</formula>
    </cfRule>
    <cfRule type="containsText" dxfId="69" priority="33" operator="containsText" text="Laajoja ongelmia / mahdollinen sisäilmahaitta">
      <formula>NOT(ISERROR(SEARCH("Laajoja ongelmia / mahdollinen sisäilmahaitta",D42)))</formula>
    </cfRule>
  </conditionalFormatting>
  <conditionalFormatting sqref="D44">
    <cfRule type="containsText" dxfId="68" priority="28" operator="containsText" text="Paikallisia ongelmia / ei todennäk. sisäilmahaittaa">
      <formula>NOT(ISERROR(SEARCH("Paikallisia ongelmia / ei todennäk. sisäilmahaittaa",D44)))</formula>
    </cfRule>
    <cfRule type="containsText" dxfId="67" priority="29" operator="containsText" text="Laajoja ongelmia / ei todennäk. sisäilmahaittaa">
      <formula>NOT(ISERROR(SEARCH("Laajoja ongelmia / ei todennäk. sisäilmahaittaa",D44)))</formula>
    </cfRule>
    <cfRule type="containsText" dxfId="66" priority="30" operator="containsText" text="Laajoja ongelmia / mahdollinen sisäilmahaitta">
      <formula>NOT(ISERROR(SEARCH("Laajoja ongelmia / mahdollinen sisäilmahaitta",D44)))</formula>
    </cfRule>
  </conditionalFormatting>
  <conditionalFormatting sqref="D48">
    <cfRule type="containsText" dxfId="65" priority="25" operator="containsText" text="Paikallisia ongelmia / ei todennäk. sisäilmahaittaa">
      <formula>NOT(ISERROR(SEARCH("Paikallisia ongelmia / ei todennäk. sisäilmahaittaa",D48)))</formula>
    </cfRule>
    <cfRule type="containsText" dxfId="64" priority="26" operator="containsText" text="Laajoja ongelmia / ei todennäk. sisäilmahaittaa">
      <formula>NOT(ISERROR(SEARCH("Laajoja ongelmia / ei todennäk. sisäilmahaittaa",D48)))</formula>
    </cfRule>
    <cfRule type="containsText" dxfId="63" priority="27" operator="containsText" text="Laajoja ongelmia / mahdollinen sisäilmahaitta">
      <formula>NOT(ISERROR(SEARCH("Laajoja ongelmia / mahdollinen sisäilmahaitta",D48)))</formula>
    </cfRule>
  </conditionalFormatting>
  <conditionalFormatting sqref="D50">
    <cfRule type="containsText" dxfId="62" priority="22" operator="containsText" text="Paikallisia ongelmia / ei todennäk. sisäilmahaittaa">
      <formula>NOT(ISERROR(SEARCH("Paikallisia ongelmia / ei todennäk. sisäilmahaittaa",D50)))</formula>
    </cfRule>
    <cfRule type="containsText" dxfId="61" priority="23" operator="containsText" text="Laajoja ongelmia / ei todennäk. sisäilmahaittaa">
      <formula>NOT(ISERROR(SEARCH("Laajoja ongelmia / ei todennäk. sisäilmahaittaa",D50)))</formula>
    </cfRule>
    <cfRule type="containsText" dxfId="60" priority="24" operator="containsText" text="Laajoja ongelmia / mahdollinen sisäilmahaitta">
      <formula>NOT(ISERROR(SEARCH("Laajoja ongelmia / mahdollinen sisäilmahaitta",D50)))</formula>
    </cfRule>
  </conditionalFormatting>
  <conditionalFormatting sqref="D36">
    <cfRule type="containsText" dxfId="59" priority="19" operator="containsText" text="Paikallisia ongelmia / ei todennäk. sisäilmahaittaa">
      <formula>NOT(ISERROR(SEARCH("Paikallisia ongelmia / ei todennäk. sisäilmahaittaa",D36)))</formula>
    </cfRule>
    <cfRule type="containsText" dxfId="58" priority="20" operator="containsText" text="Laajoja ongelmia / ei todennäk. sisäilmahaittaa">
      <formula>NOT(ISERROR(SEARCH("Laajoja ongelmia / ei todennäk. sisäilmahaittaa",D36)))</formula>
    </cfRule>
    <cfRule type="containsText" dxfId="57" priority="21" operator="containsText" text="Laajoja ongelmia / mahdollinen sisäilmahaitta">
      <formula>NOT(ISERROR(SEARCH("Laajoja ongelmia / mahdollinen sisäilmahaitta",D36)))</formula>
    </cfRule>
  </conditionalFormatting>
  <conditionalFormatting sqref="D38">
    <cfRule type="containsText" dxfId="56" priority="16" operator="containsText" text="Paikallisia ongelmia / ei todennäk. sisäilmahaittaa">
      <formula>NOT(ISERROR(SEARCH("Paikallisia ongelmia / ei todennäk. sisäilmahaittaa",D38)))</formula>
    </cfRule>
    <cfRule type="containsText" dxfId="55" priority="17" operator="containsText" text="Laajoja ongelmia / ei todennäk. sisäilmahaittaa">
      <formula>NOT(ISERROR(SEARCH("Laajoja ongelmia / ei todennäk. sisäilmahaittaa",D38)))</formula>
    </cfRule>
    <cfRule type="containsText" dxfId="54" priority="18" operator="containsText" text="Laajoja ongelmia / mahdollinen sisäilmahaitta">
      <formula>NOT(ISERROR(SEARCH("Laajoja ongelmia / mahdollinen sisäilmahaitta",D38)))</formula>
    </cfRule>
  </conditionalFormatting>
  <conditionalFormatting sqref="D40">
    <cfRule type="containsText" dxfId="53" priority="13" operator="containsText" text="Paikallisia ongelmia / ei todennäk. sisäilmahaittaa">
      <formula>NOT(ISERROR(SEARCH("Paikallisia ongelmia / ei todennäk. sisäilmahaittaa",D40)))</formula>
    </cfRule>
    <cfRule type="containsText" dxfId="52" priority="14" operator="containsText" text="Laajoja ongelmia / ei todennäk. sisäilmahaittaa">
      <formula>NOT(ISERROR(SEARCH("Laajoja ongelmia / ei todennäk. sisäilmahaittaa",D40)))</formula>
    </cfRule>
    <cfRule type="containsText" dxfId="51" priority="15" operator="containsText" text="Laajoja ongelmia / mahdollinen sisäilmahaitta">
      <formula>NOT(ISERROR(SEARCH("Laajoja ongelmia / mahdollinen sisäilmahaitta",D40)))</formula>
    </cfRule>
  </conditionalFormatting>
  <conditionalFormatting sqref="D42">
    <cfRule type="containsText" dxfId="50" priority="10" operator="containsText" text="Paikallisia ongelmia / ei todennäk. sisäilmahaittaa">
      <formula>NOT(ISERROR(SEARCH("Paikallisia ongelmia / ei todennäk. sisäilmahaittaa",D42)))</formula>
    </cfRule>
    <cfRule type="containsText" dxfId="49" priority="11" operator="containsText" text="Laajoja ongelmia / ei todennäk. sisäilmahaittaa">
      <formula>NOT(ISERROR(SEARCH("Laajoja ongelmia / ei todennäk. sisäilmahaittaa",D42)))</formula>
    </cfRule>
    <cfRule type="containsText" dxfId="48" priority="12" operator="containsText" text="Laajoja ongelmia / mahdollinen sisäilmahaitta">
      <formula>NOT(ISERROR(SEARCH("Laajoja ongelmia / mahdollinen sisäilmahaitta",D42)))</formula>
    </cfRule>
  </conditionalFormatting>
  <conditionalFormatting sqref="D44">
    <cfRule type="containsText" dxfId="47" priority="7" operator="containsText" text="Paikallisia ongelmia / ei todennäk. sisäilmahaittaa">
      <formula>NOT(ISERROR(SEARCH("Paikallisia ongelmia / ei todennäk. sisäilmahaittaa",D44)))</formula>
    </cfRule>
    <cfRule type="containsText" dxfId="46" priority="8" operator="containsText" text="Laajoja ongelmia / ei todennäk. sisäilmahaittaa">
      <formula>NOT(ISERROR(SEARCH("Laajoja ongelmia / ei todennäk. sisäilmahaittaa",D44)))</formula>
    </cfRule>
    <cfRule type="containsText" dxfId="45" priority="9" operator="containsText" text="Laajoja ongelmia / mahdollinen sisäilmahaitta">
      <formula>NOT(ISERROR(SEARCH("Laajoja ongelmia / mahdollinen sisäilmahaitta",D44)))</formula>
    </cfRule>
  </conditionalFormatting>
  <conditionalFormatting sqref="D48">
    <cfRule type="containsText" dxfId="44" priority="4" operator="containsText" text="Paikallisia ongelmia / ei todennäk. sisäilmahaittaa">
      <formula>NOT(ISERROR(SEARCH("Paikallisia ongelmia / ei todennäk. sisäilmahaittaa",D48)))</formula>
    </cfRule>
    <cfRule type="containsText" dxfId="43" priority="5" operator="containsText" text="Laajoja ongelmia / ei todennäk. sisäilmahaittaa">
      <formula>NOT(ISERROR(SEARCH("Laajoja ongelmia / ei todennäk. sisäilmahaittaa",D48)))</formula>
    </cfRule>
    <cfRule type="containsText" dxfId="42" priority="6" operator="containsText" text="Laajoja ongelmia / mahdollinen sisäilmahaitta">
      <formula>NOT(ISERROR(SEARCH("Laajoja ongelmia / mahdollinen sisäilmahaitta",D48)))</formula>
    </cfRule>
  </conditionalFormatting>
  <conditionalFormatting sqref="D50">
    <cfRule type="containsText" dxfId="41" priority="1" operator="containsText" text="Paikallisia ongelmia / ei todennäk. sisäilmahaittaa">
      <formula>NOT(ISERROR(SEARCH("Paikallisia ongelmia / ei todennäk. sisäilmahaittaa",D50)))</formula>
    </cfRule>
    <cfRule type="containsText" dxfId="40" priority="2" operator="containsText" text="Laajoja ongelmia / ei todennäk. sisäilmahaittaa">
      <formula>NOT(ISERROR(SEARCH("Laajoja ongelmia / ei todennäk. sisäilmahaittaa",D50)))</formula>
    </cfRule>
    <cfRule type="containsText" dxfId="39" priority="3" operator="containsText" text="Laajoja ongelmia / mahdollinen sisäilmahaitta">
      <formula>NOT(ISERROR(SEARCH("Laajoja ongelmia / mahdollinen sisäilmahaitta",D50)))</formula>
    </cfRule>
  </conditionalFormatting>
  <dataValidations count="3">
    <dataValidation type="list" allowBlank="1" showInputMessage="1" showErrorMessage="1" sqref="B23 B34 B36 B38 B40 B42 B44 B48 B50">
      <formula1>$B$24:$B$28</formula1>
    </dataValidation>
    <dataValidation type="list" allowBlank="1" showInputMessage="1" showErrorMessage="1" sqref="C23 C34 C36 C38 C40 C42 C44 C48 C50">
      <formula1>$C$24:$C$28</formula1>
    </dataValidation>
    <dataValidation type="list" allowBlank="1" showInputMessage="1" showErrorMessage="1" sqref="D23 D44 D34 D48 D36 D38 D40 D42 D50">
      <formula1>$D$24:$D$32</formula1>
    </dataValidation>
  </dataValidations>
  <pageMargins left="0.23622047244094488" right="0.23622047244094488" top="0.15748031496062992" bottom="0.15748031496062992" header="0.31496062992125984" footer="0.31496062992125984"/>
  <pageSetup paperSize="9" orientation="portrait" horizontalDpi="300" r:id="rId1"/>
  <drawing r:id="rId2"/>
  <legacyDrawing r:id="rId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2" enableFormatConditionsCalculation="0"/>
  <dimension ref="A1:F51"/>
  <sheetViews>
    <sheetView showGridLines="0" zoomScale="120" zoomScaleNormal="120" zoomScalePageLayoutView="120" workbookViewId="0">
      <selection activeCell="C8" sqref="C8"/>
    </sheetView>
  </sheetViews>
  <sheetFormatPr defaultColWidth="8.85546875" defaultRowHeight="15" x14ac:dyDescent="0.25"/>
  <cols>
    <col min="1" max="1" width="20.42578125" customWidth="1"/>
    <col min="2" max="2" width="27.85546875" customWidth="1"/>
    <col min="3" max="3" width="23.42578125" customWidth="1"/>
    <col min="4" max="4" width="27.42578125" customWidth="1"/>
    <col min="5" max="5" width="28.42578125" customWidth="1"/>
    <col min="6" max="12" width="1.42578125" customWidth="1"/>
  </cols>
  <sheetData>
    <row r="1" spans="1:4" ht="18" customHeight="1" x14ac:dyDescent="0.3">
      <c r="A1" s="39" t="s">
        <v>97</v>
      </c>
      <c r="B1" s="52"/>
      <c r="C1" s="52"/>
      <c r="D1" s="105" t="s">
        <v>16</v>
      </c>
    </row>
    <row r="2" spans="1:4" ht="15.75" customHeight="1" x14ac:dyDescent="0.3">
      <c r="A2" s="41" t="s">
        <v>98</v>
      </c>
      <c r="B2" s="53"/>
      <c r="C2" s="53"/>
      <c r="D2" s="106">
        <f ca="1">NOW()</f>
        <v>41549.363338310184</v>
      </c>
    </row>
    <row r="3" spans="1:4" ht="15" customHeight="1" x14ac:dyDescent="0.25">
      <c r="A3" s="47" t="s">
        <v>17</v>
      </c>
      <c r="B3" s="143" t="str">
        <f>Lähtötiedot!B3</f>
        <v xml:space="preserve"> </v>
      </c>
      <c r="C3" s="144"/>
      <c r="D3" s="107" t="s">
        <v>18</v>
      </c>
    </row>
    <row r="4" spans="1:4" ht="15" customHeight="1" x14ac:dyDescent="0.3">
      <c r="A4" s="83"/>
      <c r="B4" s="82"/>
      <c r="C4" s="82"/>
      <c r="D4" s="142" t="str">
        <f>Lähtötiedot!D4</f>
        <v>pvm</v>
      </c>
    </row>
    <row r="5" spans="1:4" ht="15" customHeight="1" thickBot="1" x14ac:dyDescent="0.35">
      <c r="A5" s="54"/>
      <c r="B5" s="55"/>
      <c r="C5" s="55"/>
      <c r="D5" s="149" t="str">
        <f>Lähtötiedot!D5</f>
        <v>nimi</v>
      </c>
    </row>
    <row r="6" spans="1:4" s="25" customFormat="1" ht="18" customHeight="1" thickBot="1" x14ac:dyDescent="0.3">
      <c r="A6" s="92" t="s">
        <v>22</v>
      </c>
      <c r="B6" s="92"/>
      <c r="C6" s="92"/>
    </row>
    <row r="7" spans="1:4" s="25" customFormat="1" ht="25.5" customHeight="1" x14ac:dyDescent="0.25">
      <c r="A7" s="164" t="s">
        <v>99</v>
      </c>
      <c r="B7" s="114" t="s">
        <v>102</v>
      </c>
      <c r="C7" s="44" t="s">
        <v>27</v>
      </c>
      <c r="D7" s="45" t="s">
        <v>117</v>
      </c>
    </row>
    <row r="8" spans="1:4" ht="25.5" customHeight="1" x14ac:dyDescent="0.25">
      <c r="A8" s="63" t="s">
        <v>109</v>
      </c>
      <c r="B8" s="170" t="str">
        <f>IF(Lähtötiedot!D23="valitse näistä…","Täytä lähtötietosivu",Lähtötiedot!D23)</f>
        <v>Täytä lähtötietosivu</v>
      </c>
      <c r="C8" s="120" t="s">
        <v>38</v>
      </c>
      <c r="D8" s="168" t="s">
        <v>38</v>
      </c>
    </row>
    <row r="9" spans="1:4" ht="25.5" hidden="1" customHeight="1" x14ac:dyDescent="0.3">
      <c r="A9" s="46"/>
      <c r="B9" s="171"/>
      <c r="C9" s="56" t="s">
        <v>38</v>
      </c>
      <c r="D9" s="57" t="s">
        <v>38</v>
      </c>
    </row>
    <row r="10" spans="1:4" ht="25.5" hidden="1" customHeight="1" x14ac:dyDescent="0.3">
      <c r="A10" s="46"/>
      <c r="B10" s="171"/>
      <c r="C10" s="56" t="s">
        <v>43</v>
      </c>
      <c r="D10" s="111" t="s">
        <v>112</v>
      </c>
    </row>
    <row r="11" spans="1:4" ht="25.5" hidden="1" customHeight="1" x14ac:dyDescent="0.3">
      <c r="A11" s="46"/>
      <c r="B11" s="171"/>
      <c r="C11" s="56" t="s">
        <v>40</v>
      </c>
      <c r="D11" s="111" t="s">
        <v>113</v>
      </c>
    </row>
    <row r="12" spans="1:4" ht="25.5" hidden="1" customHeight="1" x14ac:dyDescent="0.3">
      <c r="A12" s="46"/>
      <c r="B12" s="171"/>
      <c r="C12" s="56" t="s">
        <v>53</v>
      </c>
      <c r="D12" s="113" t="s">
        <v>111</v>
      </c>
    </row>
    <row r="13" spans="1:4" ht="25.5" hidden="1" customHeight="1" x14ac:dyDescent="0.3">
      <c r="A13" s="46"/>
      <c r="B13" s="171"/>
      <c r="C13" s="56" t="s">
        <v>57</v>
      </c>
      <c r="D13" s="113" t="s">
        <v>86</v>
      </c>
    </row>
    <row r="14" spans="1:4" ht="25.5" hidden="1" customHeight="1" x14ac:dyDescent="0.3">
      <c r="A14" s="46"/>
      <c r="B14" s="171"/>
      <c r="C14" s="56" t="s">
        <v>60</v>
      </c>
      <c r="D14" s="112" t="s">
        <v>87</v>
      </c>
    </row>
    <row r="15" spans="1:4" ht="25.5" hidden="1" customHeight="1" x14ac:dyDescent="0.3">
      <c r="A15" s="46"/>
      <c r="B15" s="171"/>
      <c r="C15" s="172"/>
      <c r="D15" s="112" t="s">
        <v>88</v>
      </c>
    </row>
    <row r="16" spans="1:4" ht="25.5" customHeight="1" x14ac:dyDescent="0.25">
      <c r="A16" s="46" t="s">
        <v>66</v>
      </c>
      <c r="B16" s="187" t="s">
        <v>141</v>
      </c>
      <c r="C16" s="183"/>
      <c r="D16" s="184"/>
    </row>
    <row r="17" spans="1:6" ht="25.5" customHeight="1" x14ac:dyDescent="0.25">
      <c r="A17" s="63" t="s">
        <v>95</v>
      </c>
      <c r="B17" s="170" t="str">
        <f>IF(Lähtötiedot!D34="valitse näistä…","Täytä lähtötietosivu",Lähtötiedot!D34)</f>
        <v>Täytä lähtötietosivu</v>
      </c>
      <c r="C17" s="120" t="s">
        <v>38</v>
      </c>
      <c r="D17" s="168" t="s">
        <v>38</v>
      </c>
      <c r="F17" s="25"/>
    </row>
    <row r="18" spans="1:6" ht="25.5" customHeight="1" x14ac:dyDescent="0.25">
      <c r="A18" s="46" t="s">
        <v>66</v>
      </c>
      <c r="B18" s="187" t="s">
        <v>142</v>
      </c>
      <c r="C18" s="183"/>
      <c r="D18" s="184"/>
    </row>
    <row r="19" spans="1:6" ht="25.5" customHeight="1" x14ac:dyDescent="0.25">
      <c r="A19" s="63" t="s">
        <v>0</v>
      </c>
      <c r="B19" s="170" t="str">
        <f>IF(Lähtötiedot!D36="valitse näistä…","Täytä lähtötietosivu",Lähtötiedot!D36)</f>
        <v>Täytä lähtötietosivu</v>
      </c>
      <c r="C19" s="120" t="s">
        <v>38</v>
      </c>
      <c r="D19" s="168" t="s">
        <v>38</v>
      </c>
    </row>
    <row r="20" spans="1:6" ht="25.5" customHeight="1" x14ac:dyDescent="0.25">
      <c r="A20" s="46" t="s">
        <v>66</v>
      </c>
      <c r="B20" s="187" t="s">
        <v>143</v>
      </c>
      <c r="C20" s="183"/>
      <c r="D20" s="184"/>
    </row>
    <row r="21" spans="1:6" ht="25.5" customHeight="1" x14ac:dyDescent="0.25">
      <c r="A21" s="63" t="s">
        <v>106</v>
      </c>
      <c r="B21" s="170" t="str">
        <f>IF(Lähtötiedot!D38="valitse näistä…","Täytä lähtötietosivu",Lähtötiedot!D38)</f>
        <v>Täytä lähtötietosivu</v>
      </c>
      <c r="C21" s="120" t="s">
        <v>38</v>
      </c>
      <c r="D21" s="168" t="s">
        <v>38</v>
      </c>
    </row>
    <row r="22" spans="1:6" ht="25.5" customHeight="1" x14ac:dyDescent="0.25">
      <c r="A22" s="46" t="s">
        <v>66</v>
      </c>
      <c r="B22" s="187" t="s">
        <v>144</v>
      </c>
      <c r="C22" s="183"/>
      <c r="D22" s="184"/>
    </row>
    <row r="23" spans="1:6" ht="25.5" customHeight="1" x14ac:dyDescent="0.25">
      <c r="A23" s="63" t="s">
        <v>1</v>
      </c>
      <c r="B23" s="170" t="str">
        <f>IF(Lähtötiedot!D40="valitse näistä…","Täytä lähtötietosivu",Lähtötiedot!D40)</f>
        <v>Täytä lähtötietosivu</v>
      </c>
      <c r="C23" s="120" t="s">
        <v>38</v>
      </c>
      <c r="D23" s="168" t="s">
        <v>38</v>
      </c>
    </row>
    <row r="24" spans="1:6" ht="25.5" customHeight="1" x14ac:dyDescent="0.25">
      <c r="A24" s="46" t="s">
        <v>66</v>
      </c>
      <c r="B24" s="187" t="s">
        <v>145</v>
      </c>
      <c r="C24" s="183"/>
      <c r="D24" s="184"/>
    </row>
    <row r="25" spans="1:6" ht="25.5" customHeight="1" x14ac:dyDescent="0.25">
      <c r="A25" s="63" t="s">
        <v>105</v>
      </c>
      <c r="B25" s="170" t="str">
        <f>IF(Lähtötiedot!D42="valitse näistä…","Täytä lähtötietosivu",Lähtötiedot!D42)</f>
        <v>Täytä lähtötietosivu</v>
      </c>
      <c r="C25" s="120" t="s">
        <v>38</v>
      </c>
      <c r="D25" s="168" t="s">
        <v>38</v>
      </c>
    </row>
    <row r="26" spans="1:6" ht="25.5" customHeight="1" x14ac:dyDescent="0.25">
      <c r="A26" s="46" t="s">
        <v>66</v>
      </c>
      <c r="B26" s="187" t="s">
        <v>146</v>
      </c>
      <c r="C26" s="183"/>
      <c r="D26" s="184"/>
    </row>
    <row r="27" spans="1:6" ht="25.5" customHeight="1" x14ac:dyDescent="0.25">
      <c r="A27" s="63" t="s">
        <v>4</v>
      </c>
      <c r="B27" s="170" t="str">
        <f>IF(Lähtötiedot!D44="valitse näistä…","Täytä lähtötietosivu",Lähtötiedot!D44)</f>
        <v>Täytä lähtötietosivu</v>
      </c>
      <c r="C27" s="120" t="s">
        <v>38</v>
      </c>
      <c r="D27" s="168" t="s">
        <v>38</v>
      </c>
    </row>
    <row r="28" spans="1:6" ht="25.5" customHeight="1" thickBot="1" x14ac:dyDescent="0.3">
      <c r="A28" s="49" t="s">
        <v>66</v>
      </c>
      <c r="B28" s="188" t="s">
        <v>147</v>
      </c>
      <c r="C28" s="189"/>
      <c r="D28" s="190"/>
    </row>
    <row r="29" spans="1:6" ht="7.5" customHeight="1" thickBot="1" x14ac:dyDescent="0.3">
      <c r="A29" s="6"/>
      <c r="B29" s="6"/>
      <c r="C29" s="6"/>
      <c r="D29" s="6"/>
    </row>
    <row r="30" spans="1:6" s="25" customFormat="1" ht="25.5" customHeight="1" x14ac:dyDescent="0.25">
      <c r="A30" s="166" t="s">
        <v>96</v>
      </c>
      <c r="B30" s="114" t="s">
        <v>102</v>
      </c>
      <c r="C30" s="167" t="s">
        <v>27</v>
      </c>
      <c r="D30" s="45" t="s">
        <v>117</v>
      </c>
    </row>
    <row r="31" spans="1:6" ht="25.5" customHeight="1" x14ac:dyDescent="0.25">
      <c r="A31" s="159" t="str">
        <f>IF(Lähtötiedot!A48="Kirjaa riski tähän…","Täytä lähtötietosivu",Lähtötiedot!A48)</f>
        <v>Täytä lähtötietosivu</v>
      </c>
      <c r="B31" s="170" t="str">
        <f>IF(Lähtötiedot!D48="valitse näistä…","Täytä lähtötietosivu",Lähtötiedot!D48)</f>
        <v>Täytä lähtötietosivu</v>
      </c>
      <c r="C31" s="120" t="s">
        <v>38</v>
      </c>
      <c r="D31" s="168" t="s">
        <v>38</v>
      </c>
    </row>
    <row r="32" spans="1:6" ht="25.5" customHeight="1" x14ac:dyDescent="0.25">
      <c r="A32" s="46" t="s">
        <v>66</v>
      </c>
      <c r="B32" s="187" t="s">
        <v>148</v>
      </c>
      <c r="C32" s="183"/>
      <c r="D32" s="184"/>
    </row>
    <row r="33" spans="1:5" ht="25.5" customHeight="1" x14ac:dyDescent="0.25">
      <c r="A33" s="159" t="str">
        <f>IF(Lähtötiedot!A50="Kirjaa riski tähän…","Täytä lähtötietosivu",Lähtötiedot!A50)</f>
        <v>Täytä lähtötietosivu</v>
      </c>
      <c r="B33" s="170" t="str">
        <f>IF(Lähtötiedot!D50="valitse näistä…","Täytä lähtötietosivu",Lähtötiedot!D50)</f>
        <v>Täytä lähtötietosivu</v>
      </c>
      <c r="C33" s="120" t="s">
        <v>38</v>
      </c>
      <c r="D33" s="168" t="s">
        <v>38</v>
      </c>
    </row>
    <row r="34" spans="1:5" ht="25.5" customHeight="1" thickBot="1" x14ac:dyDescent="0.3">
      <c r="A34" s="49" t="s">
        <v>66</v>
      </c>
      <c r="B34" s="188" t="s">
        <v>148</v>
      </c>
      <c r="C34" s="189"/>
      <c r="D34" s="190"/>
    </row>
    <row r="35" spans="1:5" ht="7.5" customHeight="1" thickBot="1" x14ac:dyDescent="0.3"/>
    <row r="36" spans="1:5" ht="25.5" customHeight="1" x14ac:dyDescent="0.25">
      <c r="A36" s="166" t="s">
        <v>76</v>
      </c>
      <c r="B36" s="191" t="s">
        <v>77</v>
      </c>
      <c r="C36" s="191"/>
      <c r="D36" s="157" t="s">
        <v>78</v>
      </c>
    </row>
    <row r="37" spans="1:5" ht="25.5" customHeight="1" x14ac:dyDescent="0.25">
      <c r="A37" s="179"/>
      <c r="B37" s="192" t="s">
        <v>38</v>
      </c>
      <c r="C37" s="192"/>
      <c r="D37" s="168" t="s">
        <v>81</v>
      </c>
      <c r="E37" s="95"/>
    </row>
    <row r="38" spans="1:5" ht="25.5" hidden="1" customHeight="1" x14ac:dyDescent="0.3">
      <c r="A38" s="179"/>
      <c r="B38" s="177"/>
      <c r="C38" s="121" t="s">
        <v>38</v>
      </c>
      <c r="D38" s="122" t="s">
        <v>81</v>
      </c>
      <c r="E38" s="95"/>
    </row>
    <row r="39" spans="1:5" ht="25.5" hidden="1" customHeight="1" x14ac:dyDescent="0.3">
      <c r="A39" s="179"/>
      <c r="B39" s="177"/>
      <c r="C39" s="121" t="s">
        <v>161</v>
      </c>
      <c r="D39" s="180" t="s">
        <v>10</v>
      </c>
      <c r="E39" s="95"/>
    </row>
    <row r="40" spans="1:5" ht="25.5" hidden="1" customHeight="1" x14ac:dyDescent="0.3">
      <c r="A40" s="179"/>
      <c r="B40" s="177"/>
      <c r="C40" s="121" t="s">
        <v>162</v>
      </c>
      <c r="D40" s="180" t="s">
        <v>9</v>
      </c>
      <c r="E40" s="95"/>
    </row>
    <row r="41" spans="1:5" ht="25.5" hidden="1" customHeight="1" x14ac:dyDescent="0.3">
      <c r="A41" s="179"/>
      <c r="B41" s="177"/>
      <c r="C41" s="121" t="s">
        <v>163</v>
      </c>
      <c r="D41" s="180" t="s">
        <v>82</v>
      </c>
      <c r="E41" s="95"/>
    </row>
    <row r="42" spans="1:5" ht="25.5" hidden="1" customHeight="1" x14ac:dyDescent="0.3">
      <c r="A42" s="179"/>
      <c r="B42" s="177"/>
      <c r="C42" s="178"/>
      <c r="D42" s="180" t="s">
        <v>84</v>
      </c>
      <c r="E42" s="95"/>
    </row>
    <row r="43" spans="1:5" ht="25.5" hidden="1" customHeight="1" x14ac:dyDescent="0.3">
      <c r="A43" s="179"/>
      <c r="B43" s="177"/>
      <c r="C43" s="121"/>
      <c r="D43" s="180" t="s">
        <v>11</v>
      </c>
      <c r="E43" s="95"/>
    </row>
    <row r="44" spans="1:5" ht="25.5" hidden="1" customHeight="1" x14ac:dyDescent="0.3">
      <c r="A44" s="179"/>
      <c r="B44" s="177"/>
      <c r="C44" s="121"/>
      <c r="D44" s="180" t="s">
        <v>8</v>
      </c>
      <c r="E44" s="95"/>
    </row>
    <row r="45" spans="1:5" ht="25.5" customHeight="1" x14ac:dyDescent="0.25">
      <c r="A45" s="46" t="s">
        <v>66</v>
      </c>
      <c r="B45" s="193" t="s">
        <v>130</v>
      </c>
      <c r="C45" s="193"/>
      <c r="D45" s="194"/>
      <c r="E45" s="96"/>
    </row>
    <row r="46" spans="1:5" ht="25.5" customHeight="1" x14ac:dyDescent="0.25">
      <c r="A46" s="46"/>
      <c r="B46" s="192" t="s">
        <v>38</v>
      </c>
      <c r="C46" s="192"/>
      <c r="D46" s="168" t="s">
        <v>81</v>
      </c>
      <c r="E46" s="95"/>
    </row>
    <row r="47" spans="1:5" ht="25.5" customHeight="1" x14ac:dyDescent="0.25">
      <c r="A47" s="46" t="s">
        <v>66</v>
      </c>
      <c r="B47" s="193" t="s">
        <v>130</v>
      </c>
      <c r="C47" s="193"/>
      <c r="D47" s="194"/>
      <c r="E47" s="96"/>
    </row>
    <row r="48" spans="1:5" ht="25.5" customHeight="1" x14ac:dyDescent="0.25">
      <c r="A48" s="46"/>
      <c r="B48" s="192" t="s">
        <v>38</v>
      </c>
      <c r="C48" s="192"/>
      <c r="D48" s="168" t="s">
        <v>81</v>
      </c>
      <c r="E48" s="95"/>
    </row>
    <row r="49" spans="1:5" ht="25.5" customHeight="1" thickBot="1" x14ac:dyDescent="0.3">
      <c r="A49" s="49" t="s">
        <v>66</v>
      </c>
      <c r="B49" s="195" t="s">
        <v>130</v>
      </c>
      <c r="C49" s="195"/>
      <c r="D49" s="196"/>
      <c r="E49" s="96"/>
    </row>
    <row r="50" spans="1:5" x14ac:dyDescent="0.25">
      <c r="E50" s="95"/>
    </row>
    <row r="51" spans="1:5" x14ac:dyDescent="0.25">
      <c r="E51" s="95"/>
    </row>
  </sheetData>
  <sheetProtection password="C6B2" sheet="1" objects="1" scenarios="1"/>
  <mergeCells count="16">
    <mergeCell ref="B45:D45"/>
    <mergeCell ref="B46:C46"/>
    <mergeCell ref="B48:C48"/>
    <mergeCell ref="B47:D47"/>
    <mergeCell ref="B49:D49"/>
    <mergeCell ref="B28:D28"/>
    <mergeCell ref="B32:D32"/>
    <mergeCell ref="B34:D34"/>
    <mergeCell ref="B36:C36"/>
    <mergeCell ref="B37:C37"/>
    <mergeCell ref="B26:D26"/>
    <mergeCell ref="B16:D16"/>
    <mergeCell ref="B18:D18"/>
    <mergeCell ref="B20:D20"/>
    <mergeCell ref="B22:D22"/>
    <mergeCell ref="B24:D24"/>
  </mergeCells>
  <phoneticPr fontId="32" type="noConversion"/>
  <conditionalFormatting sqref="D37 D8 D17 D19 D21 D23 D25 D27 D31 D33 D46 D48">
    <cfRule type="expression" dxfId="38" priority="101">
      <formula>NOT(ISERROR(SEARCH("Parantaa hieman / kasvattaa tulevia riskejä !",D8)))</formula>
    </cfRule>
    <cfRule type="expression" dxfId="37" priority="102">
      <formula>NOT(ISERROR(SEARCH("Ei vaikutusta / kasvattaa tulevia riskejä !",D8)))</formula>
    </cfRule>
    <cfRule type="expression" dxfId="36" priority="103">
      <formula>NOT(ISERROR(SEARCH("Parantaa merkittävästi / kasvattaa tulevia riskejä !",D8)))</formula>
    </cfRule>
    <cfRule type="expression" dxfId="35" priority="104">
      <formula>NOT(ISERROR(SEARCH("Ei vaikutusta / pienentää tulevia riskejä",D8)))</formula>
    </cfRule>
    <cfRule type="expression" dxfId="34" priority="105">
      <formula>NOT(ISERROR(SEARCH("Parantaa merkittävästi / pienentää tulevia riskejä",D8)))</formula>
    </cfRule>
    <cfRule type="expression" dxfId="33" priority="106">
      <formula>NOT(ISERROR(SEARCH("Parantaa hieman / pienentää tulevia riskejä",D8)))</formula>
    </cfRule>
  </conditionalFormatting>
  <conditionalFormatting sqref="D39">
    <cfRule type="expression" dxfId="32" priority="34">
      <formula>NOT(ISERROR(SEARCH("Rakennuksen käyttökielto",D39)))</formula>
    </cfRule>
  </conditionalFormatting>
  <conditionalFormatting sqref="D40">
    <cfRule type="expression" dxfId="31" priority="33">
      <formula>NOT(ISERROR(SEARCH("Korjausvelvoitteita",D40)))</formula>
    </cfRule>
  </conditionalFormatting>
  <conditionalFormatting sqref="D42">
    <cfRule type="expression" dxfId="30" priority="32">
      <formula>NOT(ISERROR(SEARCH("Paikallisia käyttörajoituksia",D42)))</formula>
    </cfRule>
  </conditionalFormatting>
  <conditionalFormatting sqref="D41">
    <cfRule type="expression" dxfId="29" priority="30">
      <formula>NOT(ISERROR(SEARCH("Edellyttää lisäselvityksiä",D41)))</formula>
    </cfRule>
    <cfRule type="expression" dxfId="28" priority="31">
      <formula>NOT(ISERROR(SEARCH("Paikallisia käyttörajoituksia",D41)))</formula>
    </cfRule>
  </conditionalFormatting>
  <conditionalFormatting sqref="D44">
    <cfRule type="expression" dxfId="27" priority="29">
      <formula>NOT(ISERROR(SEARCH("Ei toimenpiteitä",D44)))</formula>
    </cfRule>
  </conditionalFormatting>
  <conditionalFormatting sqref="D43">
    <cfRule type="expression" dxfId="26" priority="28">
      <formula>NOT(ISERROR(SEARCH("Muuta",D43)))</formula>
    </cfRule>
  </conditionalFormatting>
  <conditionalFormatting sqref="D37 D46 D48">
    <cfRule type="expression" dxfId="25" priority="22">
      <formula>NOT(ISERROR(SEARCH("Muuta",D37)))</formula>
    </cfRule>
    <cfRule type="expression" dxfId="24" priority="23">
      <formula>NOT(ISERROR(SEARCH("Rakennuksen käyttökielto",D37)))</formula>
    </cfRule>
    <cfRule type="expression" dxfId="23" priority="24">
      <formula>NOT(ISERROR(SEARCH("Korjausvelvoitteita",D37)))</formula>
    </cfRule>
    <cfRule type="expression" dxfId="22" priority="25">
      <formula>NOT(ISERROR(SEARCH("Paikallisia käyttörajoituksia",D37)))</formula>
    </cfRule>
    <cfRule type="expression" dxfId="21" priority="26">
      <formula>NOT(ISERROR(SEARCH("Edellyttää lisäselvityksiä",D37)))</formula>
    </cfRule>
    <cfRule type="expression" dxfId="20" priority="27">
      <formula>NOT(ISERROR(SEARCH("Ei toimenpiteitä",D37)))</formula>
    </cfRule>
  </conditionalFormatting>
  <conditionalFormatting sqref="C8 C17 C19 C21 C23 C25 C27 C31 C33">
    <cfRule type="cellIs" dxfId="19" priority="9" operator="equal">
      <formula>2</formula>
    </cfRule>
  </conditionalFormatting>
  <dataValidations count="4">
    <dataValidation type="list" allowBlank="1" showInputMessage="1" showErrorMessage="1" sqref="B46 B37 B48">
      <formula1>$C$38:$C$44</formula1>
    </dataValidation>
    <dataValidation type="list" allowBlank="1" showInputMessage="1" showErrorMessage="1" sqref="C27 C31 C8 C25 C17 C19 C21 C23 C33">
      <formula1>$C$9:$C$14</formula1>
    </dataValidation>
    <dataValidation type="list" allowBlank="1" showInputMessage="1" showErrorMessage="1" sqref="D8 D33 D31 D27 D25 D23 D21 D19 D17">
      <formula1>$D$9:$D$15</formula1>
    </dataValidation>
    <dataValidation type="list" allowBlank="1" showInputMessage="1" showErrorMessage="1" sqref="D37 D46 D48">
      <formula1>$D$38:$D$44</formula1>
    </dataValidation>
  </dataValidations>
  <pageMargins left="0.23622047244094491" right="0.23622047244094491" top="0.15748031496062992" bottom="0.15748031496062992" header="0.31496062992125984" footer="0.31496062992125984"/>
  <pageSetup paperSize="9" orientation="portrait" verticalDpi="0" r:id="rId1"/>
  <drawing r:id="rId2"/>
  <legacyDrawing r:id="rId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3" enableFormatConditionsCalculation="0"/>
  <dimension ref="A1:F44"/>
  <sheetViews>
    <sheetView showGridLines="0" zoomScale="120" zoomScaleNormal="120" zoomScalePageLayoutView="120" workbookViewId="0">
      <selection activeCell="C8" sqref="C8"/>
    </sheetView>
  </sheetViews>
  <sheetFormatPr defaultColWidth="8.85546875" defaultRowHeight="15" x14ac:dyDescent="0.25"/>
  <cols>
    <col min="1" max="1" width="20.42578125" customWidth="1"/>
    <col min="2" max="2" width="24.28515625" customWidth="1"/>
    <col min="3" max="3" width="26.7109375" customWidth="1"/>
    <col min="4" max="5" width="11.42578125" hidden="1" customWidth="1"/>
    <col min="6" max="6" width="27.85546875" customWidth="1"/>
    <col min="7" max="13" width="1.42578125" customWidth="1"/>
  </cols>
  <sheetData>
    <row r="1" spans="1:6" ht="18" customHeight="1" x14ac:dyDescent="0.3">
      <c r="A1" s="39" t="s">
        <v>97</v>
      </c>
      <c r="B1" s="101"/>
      <c r="C1" s="101"/>
      <c r="D1" s="40"/>
      <c r="E1" s="102"/>
      <c r="F1" s="105" t="s">
        <v>16</v>
      </c>
    </row>
    <row r="2" spans="1:6" ht="15.6" x14ac:dyDescent="0.3">
      <c r="A2" s="41" t="s">
        <v>98</v>
      </c>
      <c r="B2" s="42"/>
      <c r="C2" s="42"/>
      <c r="D2" s="42"/>
      <c r="E2" s="103"/>
      <c r="F2" s="106">
        <f ca="1">NOW()</f>
        <v>41549.363338310184</v>
      </c>
    </row>
    <row r="3" spans="1:6" ht="15" customHeight="1" x14ac:dyDescent="0.25">
      <c r="A3" s="47" t="s">
        <v>17</v>
      </c>
      <c r="B3" s="144" t="str">
        <f>Lähtötiedot!B3</f>
        <v xml:space="preserve"> </v>
      </c>
      <c r="C3" s="147"/>
      <c r="D3" s="38"/>
      <c r="E3" s="38"/>
      <c r="F3" s="107" t="s">
        <v>18</v>
      </c>
    </row>
    <row r="4" spans="1:6" ht="15" customHeight="1" x14ac:dyDescent="0.3">
      <c r="A4" s="35"/>
      <c r="B4" s="37"/>
      <c r="C4" s="38"/>
      <c r="D4" s="38"/>
      <c r="E4" s="37"/>
      <c r="F4" s="142" t="str">
        <f>Lähtötiedot!D4</f>
        <v>pvm</v>
      </c>
    </row>
    <row r="5" spans="1:6" ht="15" customHeight="1" thickBot="1" x14ac:dyDescent="0.35">
      <c r="A5" s="81"/>
      <c r="B5" s="55"/>
      <c r="C5" s="104"/>
      <c r="D5" s="104"/>
      <c r="E5" s="55"/>
      <c r="F5" s="149" t="str">
        <f>Lähtötiedot!D5</f>
        <v>nimi</v>
      </c>
    </row>
    <row r="6" spans="1:6" ht="18" customHeight="1" thickBot="1" x14ac:dyDescent="0.35">
      <c r="A6" s="91" t="s">
        <v>23</v>
      </c>
      <c r="B6" s="30"/>
      <c r="C6" s="28"/>
      <c r="D6" s="28"/>
      <c r="E6" s="29"/>
    </row>
    <row r="7" spans="1:6" ht="25.5" customHeight="1" x14ac:dyDescent="0.25">
      <c r="A7" s="166" t="s">
        <v>99</v>
      </c>
      <c r="B7" s="167" t="s">
        <v>27</v>
      </c>
      <c r="C7" s="167" t="s">
        <v>28</v>
      </c>
      <c r="D7" s="60"/>
      <c r="E7" s="61"/>
      <c r="F7" s="157" t="s">
        <v>7</v>
      </c>
    </row>
    <row r="8" spans="1:6" ht="25.5" customHeight="1" x14ac:dyDescent="0.25">
      <c r="A8" s="63" t="s">
        <v>109</v>
      </c>
      <c r="B8" s="174" t="str">
        <f>IF(Tarkastelu!C8="valitse näistä…","Täytä tarkastelusivu",Tarkastelu!C8)</f>
        <v>Täytä tarkastelusivu</v>
      </c>
      <c r="C8" s="120" t="s">
        <v>38</v>
      </c>
      <c r="D8" s="134">
        <f>IF(C8="0 - 50 000 €",0,IF(C8="50 000 - 200 000 €",50000,IF(C8="200 000 - 1 000 000 €",200000,IF(C8="1 000 000 - 2 500 000 €",1000000,IF(C8="2 500 000 - 5 000 000 €",2500000,IF(C8="yli 5 000 000 €",5000000,0))))))</f>
        <v>0</v>
      </c>
      <c r="E8" s="134">
        <f>IF(C8="0 - 50 000 €",50000,IF(C8="50 000 - 200 000 €",200000,IF(C8="200 000 - 1 000 000 €",1000000,IF(C8="1 000 000 - 2 500 000 €",2500000,IF(C8="2 500 000 - 5 000 000 €",5000000,IF(C8="yli 5 000 000 €",5000000,0))))))</f>
        <v>0</v>
      </c>
      <c r="F8" s="168" t="s">
        <v>38</v>
      </c>
    </row>
    <row r="9" spans="1:6" ht="25.5" hidden="1" customHeight="1" x14ac:dyDescent="0.3">
      <c r="A9" s="46"/>
      <c r="B9" s="173"/>
      <c r="C9" s="48" t="s">
        <v>38</v>
      </c>
      <c r="D9" s="67"/>
      <c r="E9" s="67"/>
      <c r="F9" s="68" t="s">
        <v>38</v>
      </c>
    </row>
    <row r="10" spans="1:6" ht="25.5" hidden="1" customHeight="1" x14ac:dyDescent="0.3">
      <c r="A10" s="46"/>
      <c r="B10" s="173"/>
      <c r="C10" s="48" t="s">
        <v>44</v>
      </c>
      <c r="D10" s="69"/>
      <c r="E10" s="70"/>
      <c r="F10" s="108" t="s">
        <v>114</v>
      </c>
    </row>
    <row r="11" spans="1:6" ht="25.5" hidden="1" customHeight="1" x14ac:dyDescent="0.3">
      <c r="A11" s="46"/>
      <c r="B11" s="173"/>
      <c r="C11" s="48" t="s">
        <v>48</v>
      </c>
      <c r="D11" s="70"/>
      <c r="E11" s="70"/>
      <c r="F11" s="108" t="s">
        <v>94</v>
      </c>
    </row>
    <row r="12" spans="1:6" ht="25.5" hidden="1" customHeight="1" x14ac:dyDescent="0.3">
      <c r="A12" s="46"/>
      <c r="B12" s="173"/>
      <c r="C12" s="48" t="s">
        <v>54</v>
      </c>
      <c r="D12" s="70"/>
      <c r="E12" s="70"/>
      <c r="F12" s="109" t="s">
        <v>93</v>
      </c>
    </row>
    <row r="13" spans="1:6" ht="25.5" hidden="1" customHeight="1" x14ac:dyDescent="0.3">
      <c r="A13" s="46"/>
      <c r="B13" s="173"/>
      <c r="C13" s="48" t="s">
        <v>58</v>
      </c>
      <c r="D13" s="69"/>
      <c r="E13" s="70"/>
      <c r="F13" s="109" t="s">
        <v>92</v>
      </c>
    </row>
    <row r="14" spans="1:6" ht="25.5" hidden="1" customHeight="1" x14ac:dyDescent="0.3">
      <c r="A14" s="63"/>
      <c r="B14" s="173"/>
      <c r="C14" s="48" t="s">
        <v>61</v>
      </c>
      <c r="D14" s="69"/>
      <c r="E14" s="70"/>
      <c r="F14" s="110" t="s">
        <v>91</v>
      </c>
    </row>
    <row r="15" spans="1:6" ht="25.5" hidden="1" customHeight="1" x14ac:dyDescent="0.3">
      <c r="A15" s="63"/>
      <c r="B15" s="173"/>
      <c r="C15" s="48" t="s">
        <v>63</v>
      </c>
      <c r="D15" s="69"/>
      <c r="E15" s="70"/>
      <c r="F15" s="110" t="s">
        <v>90</v>
      </c>
    </row>
    <row r="16" spans="1:6" ht="25.5" hidden="1" customHeight="1" x14ac:dyDescent="0.3">
      <c r="A16" s="63"/>
      <c r="B16" s="173"/>
      <c r="C16" s="48" t="s">
        <v>65</v>
      </c>
      <c r="D16" s="69"/>
      <c r="E16" s="70"/>
      <c r="F16" s="182"/>
    </row>
    <row r="17" spans="1:6" ht="25.5" customHeight="1" x14ac:dyDescent="0.25">
      <c r="A17" s="46" t="s">
        <v>66</v>
      </c>
      <c r="B17" s="197" t="s">
        <v>149</v>
      </c>
      <c r="C17" s="198"/>
      <c r="D17" s="198"/>
      <c r="E17" s="198"/>
      <c r="F17" s="199"/>
    </row>
    <row r="18" spans="1:6" ht="25.5" customHeight="1" x14ac:dyDescent="0.25">
      <c r="A18" s="63" t="s">
        <v>95</v>
      </c>
      <c r="B18" s="174" t="str">
        <f>IF(Tarkastelu!C17="valitse näistä…","Täytä tarkastelusivu",Tarkastelu!C17)</f>
        <v>Täytä tarkastelusivu</v>
      </c>
      <c r="C18" s="120" t="s">
        <v>38</v>
      </c>
      <c r="D18" s="134">
        <f>IF(C18="0 - 50 000 €",0,IF(C18="50 000 - 200 000 €",50000,IF(C18="200 000 - 1 000 000 €",200000,IF(C18="1 000 000 - 2 500 000 €",1000000,IF(C18="2 500 000 - 5 000 000 €",2500000,IF(C18="yli 5 000 000 €",5000000,0))))))</f>
        <v>0</v>
      </c>
      <c r="E18" s="134">
        <f>IF(C18="0 - 50 000 €",50000,IF(C18="50 000 - 200 000 €",200000,IF(C18="200 000 - 1 000 000 €",1000000,IF(C18="1 000 000 - 2 500 000 €",2500000,IF(C18="2 500 000 - 5 000 000 €",5000000,IF(C18="yli 5 000 000 €",5000000,0))))))</f>
        <v>0</v>
      </c>
      <c r="F18" s="168" t="s">
        <v>38</v>
      </c>
    </row>
    <row r="19" spans="1:6" ht="25.5" customHeight="1" x14ac:dyDescent="0.25">
      <c r="A19" s="46" t="s">
        <v>66</v>
      </c>
      <c r="B19" s="197" t="s">
        <v>150</v>
      </c>
      <c r="C19" s="198"/>
      <c r="D19" s="198"/>
      <c r="E19" s="198"/>
      <c r="F19" s="199"/>
    </row>
    <row r="20" spans="1:6" ht="25.5" customHeight="1" x14ac:dyDescent="0.25">
      <c r="A20" s="63" t="s">
        <v>0</v>
      </c>
      <c r="B20" s="174" t="str">
        <f>IF(Tarkastelu!C19="valitse näistä…","Täytä tarkastelusivu",Tarkastelu!C19)</f>
        <v>Täytä tarkastelusivu</v>
      </c>
      <c r="C20" s="120" t="s">
        <v>38</v>
      </c>
      <c r="D20" s="134">
        <f>IF(C20="0 - 50 000 €",0,IF(C20="50 000 - 200 000 €",50000,IF(C20="200 000 - 1 000 000 €",200000,IF(C20="1 000 000 - 2 500 000 €",1000000,IF(C20="2 500 000 - 5 000 000 €",2500000,IF(C20="yli 5 000 000 €",5000000,0))))))</f>
        <v>0</v>
      </c>
      <c r="E20" s="134">
        <f>IF(C20="0 - 50 000 €",50000,IF(C20="50 000 - 200 000 €",200000,IF(C20="200 000 - 1 000 000 €",1000000,IF(C20="1 000 000 - 2 500 000 €",2500000,IF(C20="2 500 000 - 5 000 000 €",5000000,IF(C20="yli 5 000 000 €",5000000,0))))))</f>
        <v>0</v>
      </c>
      <c r="F20" s="168" t="s">
        <v>38</v>
      </c>
    </row>
    <row r="21" spans="1:6" ht="25.5" customHeight="1" x14ac:dyDescent="0.25">
      <c r="A21" s="46" t="s">
        <v>66</v>
      </c>
      <c r="B21" s="197" t="s">
        <v>151</v>
      </c>
      <c r="C21" s="198"/>
      <c r="D21" s="198"/>
      <c r="E21" s="198"/>
      <c r="F21" s="199"/>
    </row>
    <row r="22" spans="1:6" ht="25.5" customHeight="1" x14ac:dyDescent="0.25">
      <c r="A22" s="63" t="s">
        <v>106</v>
      </c>
      <c r="B22" s="174" t="str">
        <f>IF(Tarkastelu!C21="valitse näistä…","Täytä tarkastelusivu",Tarkastelu!C21)</f>
        <v>Täytä tarkastelusivu</v>
      </c>
      <c r="C22" s="120" t="s">
        <v>38</v>
      </c>
      <c r="D22" s="134">
        <f>IF(C22="0 - 50 000 €",0,IF(C22="50 000 - 200 000 €",50000,IF(C22="200 000 - 1 000 000 €",200000,IF(C22="1 000 000 - 2 500 000 €",1000000,IF(C22="2 500 000 - 5 000 000 €",2500000,IF(C22="yli 5 000 000 €",5000000,0))))))</f>
        <v>0</v>
      </c>
      <c r="E22" s="134">
        <f>IF(C22="0 - 50 000 €",50000,IF(C22="50 000 - 200 000 €",200000,IF(C22="200 000 - 1 000 000 €",1000000,IF(C22="1 000 000 - 2 500 000 €",2500000,IF(C22="2 500 000 - 5 000 000 €",5000000,IF(C22="yli 5 000 000 €",5000000,0))))))</f>
        <v>0</v>
      </c>
      <c r="F22" s="168" t="s">
        <v>38</v>
      </c>
    </row>
    <row r="23" spans="1:6" ht="25.5" customHeight="1" x14ac:dyDescent="0.25">
      <c r="A23" s="46" t="s">
        <v>66</v>
      </c>
      <c r="B23" s="197" t="s">
        <v>152</v>
      </c>
      <c r="C23" s="198"/>
      <c r="D23" s="198"/>
      <c r="E23" s="198"/>
      <c r="F23" s="199"/>
    </row>
    <row r="24" spans="1:6" ht="25.5" customHeight="1" x14ac:dyDescent="0.25">
      <c r="A24" s="63" t="s">
        <v>1</v>
      </c>
      <c r="B24" s="174" t="str">
        <f>IF(Tarkastelu!C23="valitse näistä…","Täytä tarkastelusivu",Tarkastelu!C23)</f>
        <v>Täytä tarkastelusivu</v>
      </c>
      <c r="C24" s="120" t="s">
        <v>38</v>
      </c>
      <c r="D24" s="134">
        <f>IF(C24="0 - 50 000 €",0,IF(C24="50 000 - 200 000 €",50000,IF(C24="200 000 - 1 000 000 €",200000,IF(C24="1 000 000 - 2 500 000 €",1000000,IF(C24="2 500 000 - 5 000 000 €",2500000,IF(C24="yli 5 000 000 €",5000000,0))))))</f>
        <v>0</v>
      </c>
      <c r="E24" s="134">
        <f>IF(C24="0 - 50 000 €",50000,IF(C24="50 000 - 200 000 €",200000,IF(C24="200 000 - 1 000 000 €",1000000,IF(C24="1 000 000 - 2 500 000 €",2500000,IF(C24="2 500 000 - 5 000 000 €",5000000,IF(C24="yli 5 000 000 €",5000000,0))))))</f>
        <v>0</v>
      </c>
      <c r="F24" s="168" t="s">
        <v>38</v>
      </c>
    </row>
    <row r="25" spans="1:6" ht="25.5" customHeight="1" x14ac:dyDescent="0.25">
      <c r="A25" s="46" t="s">
        <v>66</v>
      </c>
      <c r="B25" s="197" t="s">
        <v>153</v>
      </c>
      <c r="C25" s="198"/>
      <c r="D25" s="198"/>
      <c r="E25" s="198"/>
      <c r="F25" s="199"/>
    </row>
    <row r="26" spans="1:6" ht="25.5" customHeight="1" x14ac:dyDescent="0.25">
      <c r="A26" s="63" t="s">
        <v>105</v>
      </c>
      <c r="B26" s="174" t="str">
        <f>IF(Tarkastelu!C25="valitse näistä…","Täytä tarkastelusivu",Tarkastelu!C25)</f>
        <v>Täytä tarkastelusivu</v>
      </c>
      <c r="C26" s="120" t="s">
        <v>38</v>
      </c>
      <c r="D26" s="134">
        <f>IF(C26="0 - 50 000 €",0,IF(C26="50 000 - 200 000 €",50000,IF(C26="200 000 - 1 000 000 €",200000,IF(C26="1 000 000 - 2 500 000 €",1000000,IF(C26="2 500 000 - 5 000 000 €",2500000,IF(C26="yli 5 000 000 €",5000000,0))))))</f>
        <v>0</v>
      </c>
      <c r="E26" s="134">
        <f>IF(C26="0 - 50 000 €",50000,IF(C26="50 000 - 200 000 €",200000,IF(C26="200 000 - 1 000 000 €",1000000,IF(C26="1 000 000 - 2 500 000 €",2500000,IF(C26="2 500 000 - 5 000 000 €",5000000,IF(C26="yli 5 000 000 €",5000000,0))))))</f>
        <v>0</v>
      </c>
      <c r="F26" s="168" t="s">
        <v>38</v>
      </c>
    </row>
    <row r="27" spans="1:6" ht="25.5" customHeight="1" x14ac:dyDescent="0.25">
      <c r="A27" s="46" t="s">
        <v>66</v>
      </c>
      <c r="B27" s="197" t="s">
        <v>154</v>
      </c>
      <c r="C27" s="198"/>
      <c r="D27" s="198"/>
      <c r="E27" s="198"/>
      <c r="F27" s="199"/>
    </row>
    <row r="28" spans="1:6" ht="25.5" customHeight="1" x14ac:dyDescent="0.25">
      <c r="A28" s="63" t="s">
        <v>2</v>
      </c>
      <c r="B28" s="174" t="str">
        <f>IF(Tarkastelu!C27="valitse näistä…","Täytä tarkastelusivu",Tarkastelu!C27)</f>
        <v>Täytä tarkastelusivu</v>
      </c>
      <c r="C28" s="120" t="s">
        <v>38</v>
      </c>
      <c r="D28" s="134">
        <f>IF(C28="0 - 50 000 €",0,IF(C28="50 000 - 200 000 €",50000,IF(C28="200 000 - 1 000 000 €",200000,IF(C28="1 000 000 - 2 500 000 €",1000000,IF(C28="2 500 000 - 5 000 000 €",2500000,IF(C28="yli 5 000 000 €",5000000,0))))))</f>
        <v>0</v>
      </c>
      <c r="E28" s="134">
        <f>IF(C28="0 - 50 000 €",50000,IF(C28="50 000 - 200 000 €",200000,IF(C28="200 000 - 1 000 000 €",1000000,IF(C28="1 000 000 - 2 500 000 €",2500000,IF(C28="2 500 000 - 5 000 000 €",5000000,IF(C28="yli 5 000 000 €",5000000,0))))))</f>
        <v>0</v>
      </c>
      <c r="F28" s="168" t="s">
        <v>38</v>
      </c>
    </row>
    <row r="29" spans="1:6" ht="25.5" customHeight="1" thickBot="1" x14ac:dyDescent="0.3">
      <c r="A29" s="49" t="s">
        <v>66</v>
      </c>
      <c r="B29" s="188" t="s">
        <v>155</v>
      </c>
      <c r="C29" s="189"/>
      <c r="D29" s="189"/>
      <c r="E29" s="189"/>
      <c r="F29" s="190"/>
    </row>
    <row r="30" spans="1:6" ht="7.5" customHeight="1" thickBot="1" x14ac:dyDescent="0.3">
      <c r="A30" s="31"/>
      <c r="B30" s="31"/>
      <c r="C30" s="32"/>
      <c r="D30" s="32"/>
      <c r="E30" s="31"/>
      <c r="F30" s="31"/>
    </row>
    <row r="31" spans="1:6" s="25" customFormat="1" ht="25.5" customHeight="1" x14ac:dyDescent="0.25">
      <c r="A31" s="166" t="s">
        <v>96</v>
      </c>
      <c r="B31" s="167" t="s">
        <v>27</v>
      </c>
      <c r="C31" s="71" t="s">
        <v>28</v>
      </c>
      <c r="D31" s="100"/>
      <c r="E31" s="100"/>
      <c r="F31" s="157" t="s">
        <v>7</v>
      </c>
    </row>
    <row r="32" spans="1:6" ht="25.5" customHeight="1" x14ac:dyDescent="0.25">
      <c r="A32" s="146" t="s">
        <v>89</v>
      </c>
      <c r="B32" s="174" t="str">
        <f>IF(Tarkastelu!C31="valitse näistä…","Täytä tarkastelusivu",Tarkastelu!C31)</f>
        <v>Täytä tarkastelusivu</v>
      </c>
      <c r="C32" s="120" t="s">
        <v>38</v>
      </c>
      <c r="D32" s="134">
        <f>IF(C32="0 - 50 000 €",0,IF(C32="50 000 - 200 000 €",50000,IF(C32="200 000 - 1 000 000 €",200000,IF(C32="1 000 000 - 2 500 000 €",1000000,IF(C32="2 500 000 - 5 000 000 €",2500000,IF(C32="yli 5 000 000 €",5000000,0))))))</f>
        <v>0</v>
      </c>
      <c r="E32" s="134">
        <f>IF(C32="0 - 50 000 €",50000,IF(C32="50 000 - 200 000 €",200000,IF(C32="200 000 - 1 000 000 €",1000000,IF(C32="1 000 000 - 2 500 000 €",2500000,IF(C32="2 500 000 - 5 000 000 €",5000000,IF(C32="yli 5 000 000 €",5000000,0))))))</f>
        <v>0</v>
      </c>
      <c r="F32" s="168" t="s">
        <v>38</v>
      </c>
    </row>
    <row r="33" spans="1:6" ht="25.5" customHeight="1" x14ac:dyDescent="0.25">
      <c r="A33" s="46" t="s">
        <v>66</v>
      </c>
      <c r="B33" s="197" t="s">
        <v>156</v>
      </c>
      <c r="C33" s="198"/>
      <c r="D33" s="198"/>
      <c r="E33" s="198"/>
      <c r="F33" s="199"/>
    </row>
    <row r="34" spans="1:6" ht="25.5" customHeight="1" x14ac:dyDescent="0.25">
      <c r="A34" s="146" t="s">
        <v>89</v>
      </c>
      <c r="B34" s="174" t="str">
        <f>IF(Tarkastelu!C33="valitse näistä…","Täytä tarkastelusivu",Tarkastelu!C33)</f>
        <v>Täytä tarkastelusivu</v>
      </c>
      <c r="C34" s="120" t="s">
        <v>38</v>
      </c>
      <c r="D34" s="134">
        <f>IF(C34="0 - 50 000 €",0,IF(C34="50 000 - 200 000 €",50000,IF(C34="200 000 - 1 000 000 €",200000,IF(C34="1 000 000 - 2 500 000 €",1000000,IF(C34="2 500 000 - 5 000 000 €",2500000,IF(C34="yli 5 000 000 €",5000000,0))))))</f>
        <v>0</v>
      </c>
      <c r="E34" s="134">
        <f>IF(C34="0 - 50 000 €",50000,IF(C34="50 000 - 200 000 €",200000,IF(C34="200 000 - 1 000 000 €",1000000,IF(C34="1 000 000 - 2 500 000 €",2500000,IF(C34="2 500 000 - 5 000 000 €",5000000,IF(C34="yli 5 000 000 €",5000000,0))))))</f>
        <v>0</v>
      </c>
      <c r="F34" s="168" t="s">
        <v>38</v>
      </c>
    </row>
    <row r="35" spans="1:6" ht="25.5" customHeight="1" thickBot="1" x14ac:dyDescent="0.3">
      <c r="A35" s="49" t="s">
        <v>66</v>
      </c>
      <c r="B35" s="188" t="s">
        <v>156</v>
      </c>
      <c r="C35" s="189"/>
      <c r="D35" s="189"/>
      <c r="E35" s="189"/>
      <c r="F35" s="190"/>
    </row>
    <row r="36" spans="1:6" ht="7.5" customHeight="1" thickBot="1" x14ac:dyDescent="0.3">
      <c r="A36" s="33"/>
      <c r="B36" s="33"/>
      <c r="C36" s="34"/>
      <c r="D36" s="34"/>
      <c r="E36" s="34"/>
      <c r="F36" s="34"/>
    </row>
    <row r="37" spans="1:6" ht="25.5" customHeight="1" x14ac:dyDescent="0.25">
      <c r="A37" s="166" t="s">
        <v>79</v>
      </c>
      <c r="B37" s="167"/>
      <c r="C37" s="167" t="s">
        <v>6</v>
      </c>
      <c r="D37" s="60"/>
      <c r="E37" s="61"/>
      <c r="F37" s="157" t="s">
        <v>15</v>
      </c>
    </row>
    <row r="38" spans="1:6" ht="25.5" customHeight="1" x14ac:dyDescent="0.25">
      <c r="A38" s="63"/>
      <c r="B38" s="75" t="s">
        <v>73</v>
      </c>
      <c r="C38" s="151">
        <f>D3+D8+D18+D20+D22+D24+D26+D28+D32+D34</f>
        <v>0</v>
      </c>
      <c r="D38" s="65"/>
      <c r="E38" s="76"/>
      <c r="F38" s="148">
        <f>IF(Lähtötiedot!B5=0,0,C38/Lähtötiedot!B5)</f>
        <v>0</v>
      </c>
    </row>
    <row r="39" spans="1:6" ht="25.5" customHeight="1" x14ac:dyDescent="0.25">
      <c r="A39" s="63"/>
      <c r="B39" s="75" t="s">
        <v>74</v>
      </c>
      <c r="C39" s="151">
        <f>E3+E8+E18+E20+E22+E24+E26+E28+E32+E34</f>
        <v>0</v>
      </c>
      <c r="D39" s="77"/>
      <c r="E39" s="76"/>
      <c r="F39" s="148">
        <f>IF(Lähtötiedot!B5=0,0,C39/Lähtötiedot!B5)</f>
        <v>0</v>
      </c>
    </row>
    <row r="40" spans="1:6" ht="25.5" customHeight="1" x14ac:dyDescent="0.25">
      <c r="A40" s="63"/>
      <c r="B40" s="75" t="s">
        <v>75</v>
      </c>
      <c r="C40" s="135">
        <v>0</v>
      </c>
      <c r="D40" s="72"/>
      <c r="E40" s="76"/>
      <c r="F40" s="148">
        <f>IF(Lähtötiedot!B5=0,0,C40/Lähtötiedot!B5)</f>
        <v>0</v>
      </c>
    </row>
    <row r="41" spans="1:6" ht="25.5" customHeight="1" x14ac:dyDescent="0.25">
      <c r="A41" s="63"/>
      <c r="B41" s="75" t="s">
        <v>85</v>
      </c>
      <c r="C41" s="181">
        <v>0</v>
      </c>
      <c r="D41" s="72"/>
      <c r="E41" s="76"/>
      <c r="F41" s="148">
        <f>IF(Lähtötiedot!B8=0,0,C41/Lähtötiedot!B8)</f>
        <v>0</v>
      </c>
    </row>
    <row r="42" spans="1:6" ht="25.5" customHeight="1" thickBot="1" x14ac:dyDescent="0.3">
      <c r="A42" s="49" t="s">
        <v>66</v>
      </c>
      <c r="B42" s="200" t="s">
        <v>157</v>
      </c>
      <c r="C42" s="185"/>
      <c r="D42" s="185"/>
      <c r="E42" s="185"/>
      <c r="F42" s="186"/>
    </row>
    <row r="43" spans="1:6" ht="25.5" customHeight="1" x14ac:dyDescent="0.25"/>
    <row r="44" spans="1:6" ht="25.5" customHeight="1" x14ac:dyDescent="0.25"/>
  </sheetData>
  <sheetProtection password="C6B2" sheet="1" objects="1" scenarios="1"/>
  <mergeCells count="10">
    <mergeCell ref="B42:F42"/>
    <mergeCell ref="B33:F33"/>
    <mergeCell ref="B27:F27"/>
    <mergeCell ref="B25:F25"/>
    <mergeCell ref="B23:F23"/>
    <mergeCell ref="B21:F21"/>
    <mergeCell ref="B19:F19"/>
    <mergeCell ref="B17:F17"/>
    <mergeCell ref="B35:F35"/>
    <mergeCell ref="B29:F29"/>
  </mergeCells>
  <phoneticPr fontId="32" type="noConversion"/>
  <conditionalFormatting sqref="F8 F18 F20 F22 F24 F26 F28 F32 F34">
    <cfRule type="expression" dxfId="18" priority="63">
      <formula>NOT(ISERROR(SEARCH("Ei vaikutusta / lyhentää muiden käyttöikää !!!",F8)))</formula>
    </cfRule>
    <cfRule type="expression" dxfId="17" priority="64">
      <formula>NOT(ISERROR(SEARCH("Ei vaikutusta / ei vaikuta muiden käyttöikään",F8)))</formula>
    </cfRule>
    <cfRule type="expression" dxfId="16" priority="65">
      <formula>NOT(ISERROR(SEARCH("Käyttöikä pitenee / ei vaikuta muiden käyttöikään",F8)))</formula>
    </cfRule>
    <cfRule type="expression" dxfId="15" priority="66">
      <formula>NOT(ISERROR(SEARCH("Käyttöikä pitenee / pidentää muiden käyttöikää",F8)))</formula>
    </cfRule>
    <cfRule type="expression" dxfId="14" priority="67">
      <formula>NOT(ISERROR(SEARCH("Käyttöikä alkaa alusta / ei vaikuta muiden käyttöikään",F8)))</formula>
    </cfRule>
    <cfRule type="expression" dxfId="13" priority="68">
      <formula>NOT(ISERROR(SEARCH("Käyttöikä alkaa alusta / pidentää muiden käyttöikää",F8)))</formula>
    </cfRule>
  </conditionalFormatting>
  <conditionalFormatting sqref="F40">
    <cfRule type="cellIs" dxfId="12" priority="60" operator="between">
      <formula>1000</formula>
      <formula>2000</formula>
    </cfRule>
    <cfRule type="cellIs" dxfId="11" priority="62" operator="greaterThan">
      <formula>2000</formula>
    </cfRule>
  </conditionalFormatting>
  <conditionalFormatting sqref="F38:F41">
    <cfRule type="cellIs" dxfId="10" priority="58" operator="greaterThan">
      <formula>2000</formula>
    </cfRule>
    <cfRule type="cellIs" dxfId="9" priority="59" operator="between">
      <formula>1000</formula>
      <formula>2000</formula>
    </cfRule>
  </conditionalFormatting>
  <conditionalFormatting sqref="C40">
    <cfRule type="cellIs" dxfId="8" priority="1" operator="greaterThan">
      <formula>$C$41</formula>
    </cfRule>
  </conditionalFormatting>
  <dataValidations count="2">
    <dataValidation type="list" allowBlank="1" showInputMessage="1" showErrorMessage="1" sqref="C8 C32 C18 C20 C22 C24 C26 C28 C34">
      <formula1>$C$9:$C$16</formula1>
    </dataValidation>
    <dataValidation type="list" allowBlank="1" showInputMessage="1" showErrorMessage="1" sqref="F8 F18 F20 F22 F24 F26 F28 F32 F34">
      <formula1>$F$9:$F$15</formula1>
    </dataValidation>
  </dataValidations>
  <pageMargins left="0.23622047244094488" right="0.23622047244094488" top="0.15748031496062992" bottom="0.15748031496062992" header="0.31496062992125984" footer="0.31496062992125984"/>
  <pageSetup paperSize="9" orientation="portrait" horizontalDpi="300" verticalDpi="0" r:id="rId1"/>
  <drawing r:id="rId2"/>
  <legacyDrawing r:id="rId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4" enableFormatConditionsCalculation="0"/>
  <dimension ref="A1:L47"/>
  <sheetViews>
    <sheetView showGridLines="0" zoomScale="120" zoomScaleNormal="120" zoomScalePageLayoutView="120" workbookViewId="0">
      <selection activeCell="B9" sqref="B9"/>
    </sheetView>
  </sheetViews>
  <sheetFormatPr defaultColWidth="8.85546875" defaultRowHeight="15" x14ac:dyDescent="0.25"/>
  <cols>
    <col min="1" max="1" width="20.42578125" customWidth="1"/>
    <col min="2" max="5" width="19.7109375" customWidth="1"/>
    <col min="6" max="11" width="9.28515625" hidden="1" customWidth="1"/>
    <col min="12" max="13" width="9.28515625" customWidth="1"/>
  </cols>
  <sheetData>
    <row r="1" spans="1:12" ht="18" customHeight="1" x14ac:dyDescent="0.3">
      <c r="A1" s="39" t="s">
        <v>97</v>
      </c>
      <c r="B1" s="78"/>
      <c r="C1" s="78"/>
      <c r="D1" s="23"/>
      <c r="E1" s="105" t="s">
        <v>16</v>
      </c>
      <c r="F1" s="1"/>
      <c r="G1" s="1"/>
      <c r="H1" s="1"/>
    </row>
    <row r="2" spans="1:12" ht="15.75" customHeight="1" x14ac:dyDescent="0.3">
      <c r="A2" s="41" t="s">
        <v>98</v>
      </c>
      <c r="B2" s="79"/>
      <c r="C2" s="79"/>
      <c r="D2" s="80"/>
      <c r="E2" s="106">
        <f ca="1">NOW()</f>
        <v>41549.363338310184</v>
      </c>
      <c r="F2" s="1"/>
      <c r="G2" s="1"/>
      <c r="H2" s="1"/>
    </row>
    <row r="3" spans="1:12" ht="15" customHeight="1" x14ac:dyDescent="0.25">
      <c r="A3" s="47" t="s">
        <v>17</v>
      </c>
      <c r="B3" s="150" t="str">
        <f>Lähtötiedot!B3</f>
        <v xml:space="preserve"> </v>
      </c>
      <c r="C3" s="94"/>
      <c r="D3" s="94"/>
      <c r="E3" s="107" t="s">
        <v>18</v>
      </c>
      <c r="F3" s="1"/>
      <c r="G3" s="1"/>
      <c r="H3" s="1"/>
    </row>
    <row r="4" spans="1:12" ht="15" customHeight="1" x14ac:dyDescent="0.3">
      <c r="A4" s="35"/>
      <c r="B4" s="37"/>
      <c r="C4" s="37"/>
      <c r="D4" s="37"/>
      <c r="E4" s="142" t="str">
        <f>Lähtötiedot!D4</f>
        <v>pvm</v>
      </c>
      <c r="F4" s="1"/>
      <c r="G4" s="1"/>
      <c r="H4" s="1"/>
    </row>
    <row r="5" spans="1:12" ht="15" customHeight="1" thickBot="1" x14ac:dyDescent="0.35">
      <c r="A5" s="81"/>
      <c r="B5" s="55"/>
      <c r="C5" s="55"/>
      <c r="D5" s="55"/>
      <c r="E5" s="149" t="str">
        <f>Lähtötiedot!D5</f>
        <v>nimi</v>
      </c>
      <c r="F5" s="1"/>
      <c r="G5" s="1"/>
      <c r="H5" s="1"/>
    </row>
    <row r="6" spans="1:12" ht="18" customHeight="1" thickBot="1" x14ac:dyDescent="0.3">
      <c r="A6" s="92" t="s">
        <v>24</v>
      </c>
      <c r="B6" s="92"/>
      <c r="C6" s="29"/>
      <c r="D6" s="29"/>
      <c r="F6" s="1"/>
      <c r="G6" s="1"/>
      <c r="H6" s="1"/>
      <c r="L6" s="3"/>
    </row>
    <row r="7" spans="1:12" ht="12.75" customHeight="1" x14ac:dyDescent="0.25">
      <c r="A7" s="207" t="s">
        <v>29</v>
      </c>
      <c r="B7" s="201" t="s">
        <v>30</v>
      </c>
      <c r="C7" s="201" t="s">
        <v>31</v>
      </c>
      <c r="D7" s="201"/>
      <c r="E7" s="202"/>
      <c r="F7" s="1"/>
      <c r="G7" s="1"/>
      <c r="H7" s="1"/>
      <c r="L7" s="15"/>
    </row>
    <row r="8" spans="1:12" ht="12.75" customHeight="1" x14ac:dyDescent="0.25">
      <c r="A8" s="208"/>
      <c r="B8" s="209"/>
      <c r="C8" s="64" t="s">
        <v>34</v>
      </c>
      <c r="D8" s="64" t="s">
        <v>35</v>
      </c>
      <c r="E8" s="66" t="s">
        <v>36</v>
      </c>
      <c r="F8" s="6"/>
      <c r="G8" s="6"/>
      <c r="H8" s="1"/>
      <c r="L8" s="4"/>
    </row>
    <row r="9" spans="1:12" ht="25.5" customHeight="1" x14ac:dyDescent="0.25">
      <c r="A9" s="50"/>
      <c r="B9" s="120" t="s">
        <v>38</v>
      </c>
      <c r="C9" s="120" t="s">
        <v>38</v>
      </c>
      <c r="D9" s="120" t="s">
        <v>38</v>
      </c>
      <c r="E9" s="136" t="s">
        <v>38</v>
      </c>
      <c r="F9" s="7"/>
      <c r="G9" s="6"/>
      <c r="H9" s="7"/>
      <c r="L9" s="16"/>
    </row>
    <row r="10" spans="1:12" ht="25.5" hidden="1" customHeight="1" x14ac:dyDescent="0.3">
      <c r="A10" s="50"/>
      <c r="B10" s="123" t="s">
        <v>38</v>
      </c>
      <c r="C10" s="123" t="s">
        <v>38</v>
      </c>
      <c r="D10" s="123" t="s">
        <v>38</v>
      </c>
      <c r="E10" s="124" t="s">
        <v>38</v>
      </c>
      <c r="F10" s="10"/>
      <c r="G10" s="10"/>
      <c r="H10" s="7"/>
      <c r="L10" s="24"/>
    </row>
    <row r="11" spans="1:12" ht="25.5" hidden="1" customHeight="1" x14ac:dyDescent="0.3">
      <c r="A11" s="50"/>
      <c r="B11" s="139" t="s">
        <v>59</v>
      </c>
      <c r="C11" s="139" t="s">
        <v>59</v>
      </c>
      <c r="D11" s="139" t="s">
        <v>59</v>
      </c>
      <c r="E11" s="130" t="s">
        <v>45</v>
      </c>
      <c r="F11" s="10"/>
      <c r="G11" s="10"/>
      <c r="H11" s="7"/>
    </row>
    <row r="12" spans="1:12" ht="25.5" hidden="1" customHeight="1" x14ac:dyDescent="0.3">
      <c r="A12" s="50"/>
      <c r="B12" s="138" t="s">
        <v>55</v>
      </c>
      <c r="C12" s="138" t="s">
        <v>55</v>
      </c>
      <c r="D12" s="138" t="s">
        <v>55</v>
      </c>
      <c r="E12" s="130" t="s">
        <v>104</v>
      </c>
      <c r="F12" s="10"/>
      <c r="G12" s="10"/>
      <c r="H12" s="7"/>
    </row>
    <row r="13" spans="1:12" ht="25.5" hidden="1" customHeight="1" x14ac:dyDescent="0.3">
      <c r="A13" s="50"/>
      <c r="B13" s="138" t="s">
        <v>49</v>
      </c>
      <c r="C13" s="138" t="s">
        <v>49</v>
      </c>
      <c r="D13" s="138" t="s">
        <v>49</v>
      </c>
      <c r="E13" s="128" t="s">
        <v>69</v>
      </c>
      <c r="F13" s="7"/>
      <c r="G13" s="10"/>
      <c r="H13" s="7"/>
    </row>
    <row r="14" spans="1:12" ht="25.5" hidden="1" customHeight="1" x14ac:dyDescent="0.3">
      <c r="A14" s="50"/>
      <c r="B14" s="137" t="s">
        <v>41</v>
      </c>
      <c r="C14" s="137" t="s">
        <v>41</v>
      </c>
      <c r="D14" s="137" t="s">
        <v>41</v>
      </c>
      <c r="E14" s="126" t="s">
        <v>103</v>
      </c>
      <c r="F14" s="7"/>
      <c r="G14" s="10"/>
      <c r="H14" s="7"/>
    </row>
    <row r="15" spans="1:12" ht="25.5" customHeight="1" thickBot="1" x14ac:dyDescent="0.3">
      <c r="A15" s="49" t="s">
        <v>66</v>
      </c>
      <c r="B15" s="189" t="s">
        <v>120</v>
      </c>
      <c r="C15" s="189"/>
      <c r="D15" s="189"/>
      <c r="E15" s="190"/>
      <c r="F15" s="96"/>
      <c r="G15" s="6"/>
      <c r="H15" s="1"/>
    </row>
    <row r="16" spans="1:12" ht="7.5" customHeight="1" thickBot="1" x14ac:dyDescent="0.35">
      <c r="A16" s="30"/>
      <c r="B16" s="30"/>
      <c r="C16" s="30"/>
      <c r="D16" s="30"/>
      <c r="E16" s="33"/>
      <c r="F16" s="99" t="s">
        <v>67</v>
      </c>
      <c r="G16" s="14"/>
      <c r="H16" s="17" t="s">
        <v>5</v>
      </c>
      <c r="I16" s="14"/>
    </row>
    <row r="17" spans="1:12" ht="25.5" customHeight="1" x14ac:dyDescent="0.25">
      <c r="A17" s="164" t="s">
        <v>125</v>
      </c>
      <c r="B17" s="201" t="s">
        <v>126</v>
      </c>
      <c r="C17" s="202"/>
      <c r="D17" s="207" t="s">
        <v>158</v>
      </c>
      <c r="E17" s="202"/>
      <c r="F17" s="2" t="s">
        <v>32</v>
      </c>
      <c r="G17" s="2" t="s">
        <v>33</v>
      </c>
      <c r="H17" s="11" t="s">
        <v>32</v>
      </c>
      <c r="I17" s="2" t="s">
        <v>33</v>
      </c>
    </row>
    <row r="18" spans="1:12" s="160" customFormat="1" ht="25.5" customHeight="1" x14ac:dyDescent="0.25">
      <c r="A18" s="165"/>
      <c r="B18" s="158" t="s">
        <v>129</v>
      </c>
      <c r="C18" s="66" t="s">
        <v>68</v>
      </c>
      <c r="D18" s="175" t="s">
        <v>129</v>
      </c>
      <c r="E18" s="66" t="s">
        <v>68</v>
      </c>
      <c r="F18" s="162"/>
      <c r="G18" s="162"/>
      <c r="H18" s="163"/>
      <c r="I18" s="162"/>
      <c r="J18" s="9" t="s">
        <v>38</v>
      </c>
      <c r="K18" s="9" t="s">
        <v>38</v>
      </c>
    </row>
    <row r="19" spans="1:12" ht="25.5" customHeight="1" x14ac:dyDescent="0.25">
      <c r="A19" s="169" t="s">
        <v>121</v>
      </c>
      <c r="B19" s="176" t="s">
        <v>38</v>
      </c>
      <c r="C19" s="168" t="s">
        <v>38</v>
      </c>
      <c r="D19" s="176" t="s">
        <v>38</v>
      </c>
      <c r="E19" s="168" t="s">
        <v>38</v>
      </c>
      <c r="F19" s="8">
        <f>IF(C19="0 - 50 000 €",0,IF(C19="50 000 - 200 000 €",50000,IF(C19="200 000 - 1 000 000 €",200000,IF(C19="1 000 000 - 2 500 000 €",1000000,IF(C19="2 500 000 - 5 000 000 €",2500000,IF(C19="yli 5 000 000 €",5000000,0))))))</f>
        <v>0</v>
      </c>
      <c r="G19" s="8">
        <f>IF(C19="0 - 50 000 €",50000,IF(C19="50 000 - 200 000 €",200000,IF(C19="200 000 - 1 000 000 €",1000000,IF(C19="1 000 000 - 2 500 000 €",2500000,IF(C19="2 500 000 - 5 000 000 €",5000000,IF(C19="yli 5 000 000 €",5000000,0))))))</f>
        <v>0</v>
      </c>
      <c r="H19" s="12">
        <f>IF(E19="0 - 50 000 €",0,IF(E19="50 000 - 200 000 €",50000,IF(E19="200 000 - 1 000 000 €",200000,IF(E19="1 000 000 - 2 500 000 €",1000000,IF(E19="2 500 000 - 5 000 000 €",2500000,IF(E19="yli 5 000 000 €",5000000,0))))))</f>
        <v>0</v>
      </c>
      <c r="I19" s="8">
        <f>IF(E19="0 - 50 000 €",50000,IF(E19="50 000 - 200 000 €",200000,IF(E19="200 000 - 1 000 000 €",1000000,IF(E19="1 000 000 - 2 500 000 €",2500000,IF(E19="2 500 000 - 5 000 000 €",5000000,IF(E19="yli 5 000 000 €",5000000,0))))))</f>
        <v>0</v>
      </c>
      <c r="J19" s="9" t="s">
        <v>109</v>
      </c>
      <c r="K19" s="9" t="s">
        <v>48</v>
      </c>
    </row>
    <row r="20" spans="1:12" ht="25.5" customHeight="1" x14ac:dyDescent="0.25">
      <c r="A20" s="46" t="s">
        <v>66</v>
      </c>
      <c r="B20" s="203" t="s">
        <v>119</v>
      </c>
      <c r="C20" s="204"/>
      <c r="D20" s="205" t="s">
        <v>159</v>
      </c>
      <c r="E20" s="204"/>
      <c r="F20" s="98"/>
      <c r="G20" s="5"/>
      <c r="H20" s="13"/>
      <c r="I20" s="5"/>
      <c r="J20" s="9" t="s">
        <v>95</v>
      </c>
      <c r="K20" s="9" t="s">
        <v>54</v>
      </c>
    </row>
    <row r="21" spans="1:12" ht="25.5" customHeight="1" x14ac:dyDescent="0.25">
      <c r="A21" s="169" t="s">
        <v>122</v>
      </c>
      <c r="B21" s="176" t="s">
        <v>38</v>
      </c>
      <c r="C21" s="168" t="s">
        <v>38</v>
      </c>
      <c r="D21" s="176" t="s">
        <v>38</v>
      </c>
      <c r="E21" s="168" t="s">
        <v>38</v>
      </c>
      <c r="F21" s="8">
        <f>IF(C21="0 - 50 000 €",0,IF(C21="50 000 - 200 000 €",50000,IF(C21="200 000 - 1 000 000 €",200000,IF(C21="1 000 000 - 2 500 000 €",1000000,IF(C21="2 500 000 - 5 000 000 €",2500000,IF(C21="yli 5 000 000 €",5000000,0))))))</f>
        <v>0</v>
      </c>
      <c r="G21" s="8">
        <f>IF(C21="0 - 50 000 €",50000,IF(C21="50 000 - 200 000 €",200000,IF(C21="200 000 - 1 000 000 €",1000000,IF(C21="1 000 000 - 2 500 000 €",2500000,IF(C21="2 500 000 - 5 000 000 €",5000000,IF(C21="yli 5 000 000 €",5000000,0))))))</f>
        <v>0</v>
      </c>
      <c r="H21" s="12">
        <f>IF(E21="0 - 50 000 €",0,IF(E21="50 000 - 200 000 €",50000,IF(E21="200 000 - 1 000 000 €",200000,IF(E21="1 000 000 - 2 500 000 €",1000000,IF(E21="2 500 000 - 5 000 000 €",2500000,IF(E21="yli 5 000 000 €",5000000,0))))))</f>
        <v>0</v>
      </c>
      <c r="I21" s="8">
        <f>IF(E21="0 - 50 000 €",50000,IF(E21="50 000 - 200 000 €",200000,IF(E21="200 000 - 1 000 000 €",1000000,IF(E21="1 000 000 - 2 500 000 €",2500000,IF(E21="2 500 000 - 5 000 000 €",5000000,IF(E21="yli 5 000 000 €",5000000,0))))))</f>
        <v>0</v>
      </c>
      <c r="J21" s="9" t="s">
        <v>0</v>
      </c>
      <c r="K21" s="9" t="s">
        <v>58</v>
      </c>
    </row>
    <row r="22" spans="1:12" ht="25.5" customHeight="1" x14ac:dyDescent="0.25">
      <c r="A22" s="46" t="s">
        <v>66</v>
      </c>
      <c r="B22" s="203" t="s">
        <v>119</v>
      </c>
      <c r="C22" s="204"/>
      <c r="D22" s="205" t="s">
        <v>159</v>
      </c>
      <c r="E22" s="204"/>
      <c r="F22" s="98"/>
      <c r="G22" s="5"/>
      <c r="H22" s="13"/>
      <c r="I22" s="5"/>
      <c r="J22" s="9" t="s">
        <v>106</v>
      </c>
      <c r="K22" s="9" t="s">
        <v>61</v>
      </c>
    </row>
    <row r="23" spans="1:12" ht="25.5" customHeight="1" x14ac:dyDescent="0.25">
      <c r="A23" s="169" t="s">
        <v>123</v>
      </c>
      <c r="B23" s="176" t="s">
        <v>38</v>
      </c>
      <c r="C23" s="168" t="s">
        <v>38</v>
      </c>
      <c r="D23" s="176" t="s">
        <v>38</v>
      </c>
      <c r="E23" s="168" t="s">
        <v>38</v>
      </c>
      <c r="F23" s="8">
        <f>IF(C23="0 - 50 000 €",0,IF(C23="50 000 - 200 000 €",50000,IF(C23="200 000 - 1 000 000 €",200000,IF(C23="1 000 000 - 2 500 000 €",1000000,IF(C23="2 500 000 - 5 000 000 €",2500000,IF(C23="yli 5 000 000 €",5000000,0))))))</f>
        <v>0</v>
      </c>
      <c r="G23" s="8">
        <f>IF(C23="0 - 50 000 €",50000,IF(C23="50 000 - 200 000 €",200000,IF(C23="200 000 - 1 000 000 €",1000000,IF(C23="1 000 000 - 2 500 000 €",2500000,IF(C23="2 500 000 - 5 000 000 €",5000000,IF(C23="yli 5 000 000 €",5000000,0))))))</f>
        <v>0</v>
      </c>
      <c r="H23" s="12">
        <f>IF(E23="0 - 50 000 €",0,IF(E23="50 000 - 200 000 €",50000,IF(E23="200 000 - 1 000 000 €",200000,IF(E23="1 000 000 - 2 500 000 €",1000000,IF(E23="2 500 000 - 5 000 000 €",2500000,IF(E23="yli 5 000 000 €",5000000,0))))))</f>
        <v>0</v>
      </c>
      <c r="I23" s="8">
        <f>IF(E23="0 - 50 000 €",50000,IF(E23="50 000 - 200 000 €",200000,IF(E23="200 000 - 1 000 000 €",1000000,IF(E23="1 000 000 - 2 500 000 €",2500000,IF(E23="2 500 000 - 5 000 000 €",5000000,IF(E23="yli 5 000 000 €",5000000,0))))))</f>
        <v>0</v>
      </c>
      <c r="J23" s="9" t="s">
        <v>105</v>
      </c>
      <c r="K23" s="9" t="s">
        <v>63</v>
      </c>
    </row>
    <row r="24" spans="1:12" ht="25.5" customHeight="1" x14ac:dyDescent="0.25">
      <c r="A24" s="46" t="s">
        <v>66</v>
      </c>
      <c r="B24" s="203" t="s">
        <v>119</v>
      </c>
      <c r="C24" s="204"/>
      <c r="D24" s="205" t="s">
        <v>159</v>
      </c>
      <c r="E24" s="204"/>
      <c r="F24" s="98"/>
      <c r="G24" s="1"/>
      <c r="H24" s="13"/>
      <c r="I24" s="1"/>
      <c r="J24" s="9" t="s">
        <v>4</v>
      </c>
      <c r="K24" s="9" t="s">
        <v>65</v>
      </c>
    </row>
    <row r="25" spans="1:12" ht="25.5" customHeight="1" x14ac:dyDescent="0.25">
      <c r="A25" s="169" t="s">
        <v>124</v>
      </c>
      <c r="B25" s="176" t="s">
        <v>38</v>
      </c>
      <c r="C25" s="168" t="s">
        <v>38</v>
      </c>
      <c r="D25" s="176" t="s">
        <v>38</v>
      </c>
      <c r="E25" s="168" t="s">
        <v>38</v>
      </c>
      <c r="F25" s="8">
        <f>IF(C25="0 - 50 000 €",0,IF(C25="50 000 - 200 000 €",50000,IF(C25="200 000 - 1 000 000 €",200000,IF(C25="1 000 000 - 2 500 000 €",1000000,IF(C25="2 500 000 - 5 000 000 €",2500000,IF(C25="yli 5 000 000 €",5000000,0))))))</f>
        <v>0</v>
      </c>
      <c r="G25" s="8">
        <f>IF(C25="0 - 50 000 €",50000,IF(C25="50 000 - 200 000 €",200000,IF(C25="200 000 - 1 000 000 €",1000000,IF(C25="1 000 000 - 2 500 000 €",2500000,IF(C25="2 500 000 - 5 000 000 €",5000000,IF(C25="yli 5 000 000 €",5000000,0))))))</f>
        <v>0</v>
      </c>
      <c r="H25" s="12">
        <f>IF(E25="0 - 50 000 €",0,IF(E25="50 000 - 200 000 €",50000,IF(E25="200 000 - 1 000 000 €",200000,IF(E25="1 000 000 - 2 500 000 €",1000000,IF(E25="2 500 000 - 5 000 000 €",2500000,IF(E25="yli 5 000 000 €",5000000,0))))))</f>
        <v>0</v>
      </c>
      <c r="I25" s="8">
        <f>IF(E25="0 - 50 000 €",50000,IF(E25="50 000 - 200 000 €",200000,IF(E25="200 000 - 1 000 000 €",1000000,IF(E25="1 000 000 - 2 500 000 €",2500000,IF(E25="2 500 000 - 5 000 000 €",5000000,IF(E25="yli 5 000 000 €",5000000,0))))))</f>
        <v>0</v>
      </c>
      <c r="J25" s="161" t="s">
        <v>118</v>
      </c>
    </row>
    <row r="26" spans="1:12" ht="25.5" customHeight="1" thickBot="1" x14ac:dyDescent="0.3">
      <c r="A26" s="49" t="s">
        <v>66</v>
      </c>
      <c r="B26" s="200" t="s">
        <v>119</v>
      </c>
      <c r="C26" s="186"/>
      <c r="D26" s="206" t="s">
        <v>159</v>
      </c>
      <c r="E26" s="186"/>
      <c r="F26" s="98"/>
    </row>
    <row r="27" spans="1:12" ht="7.5" customHeight="1" thickBot="1" x14ac:dyDescent="0.3">
      <c r="A27" s="36"/>
      <c r="B27" s="26"/>
      <c r="C27" s="26"/>
      <c r="D27" s="26"/>
      <c r="E27" s="29"/>
      <c r="F27" s="1"/>
      <c r="G27" s="1"/>
    </row>
    <row r="28" spans="1:12" ht="25.5" customHeight="1" x14ac:dyDescent="0.25">
      <c r="A28" s="166" t="s">
        <v>128</v>
      </c>
      <c r="B28" s="201" t="s">
        <v>126</v>
      </c>
      <c r="C28" s="202"/>
      <c r="D28" s="201" t="s">
        <v>127</v>
      </c>
      <c r="E28" s="202"/>
      <c r="F28" s="1"/>
      <c r="G28" s="1"/>
    </row>
    <row r="29" spans="1:12" ht="25.5" customHeight="1" x14ac:dyDescent="0.25">
      <c r="A29" s="63"/>
      <c r="B29" s="86" t="s">
        <v>6</v>
      </c>
      <c r="C29" s="87" t="s">
        <v>107</v>
      </c>
      <c r="D29" s="86" t="s">
        <v>6</v>
      </c>
      <c r="E29" s="87" t="s">
        <v>107</v>
      </c>
      <c r="F29" s="1"/>
      <c r="G29" s="1"/>
    </row>
    <row r="30" spans="1:12" ht="25.5" customHeight="1" x14ac:dyDescent="0.25">
      <c r="A30" s="63" t="s">
        <v>73</v>
      </c>
      <c r="B30" s="151">
        <f>F19+F21+F23+F25</f>
        <v>0</v>
      </c>
      <c r="C30" s="148">
        <f>IF(Lähtötiedot!B5=0,0,B30/Lähtötiedot!B5)</f>
        <v>0</v>
      </c>
      <c r="D30" s="151">
        <f>H19+H21+H23+H25</f>
        <v>0</v>
      </c>
      <c r="E30" s="148">
        <f>IF(Lähtötiedot!B5=0,0,D30/Lähtötiedot!B5)</f>
        <v>0</v>
      </c>
      <c r="F30" s="1"/>
      <c r="G30" s="1"/>
      <c r="H30" s="1"/>
    </row>
    <row r="31" spans="1:12" ht="25.5" customHeight="1" x14ac:dyDescent="0.25">
      <c r="A31" s="63" t="s">
        <v>74</v>
      </c>
      <c r="B31" s="151">
        <f>G19+G21+G23+G25</f>
        <v>0</v>
      </c>
      <c r="C31" s="148">
        <f>IF(Lähtötiedot!B5=0,0,B31/Lähtötiedot!B5)</f>
        <v>0</v>
      </c>
      <c r="D31" s="151">
        <f>I19+I21+I23+I25</f>
        <v>0</v>
      </c>
      <c r="E31" s="148">
        <f>IF(Lähtötiedot!B5=0,0,D31/Lähtötiedot!B5)</f>
        <v>0</v>
      </c>
      <c r="F31" s="1"/>
      <c r="G31" s="1"/>
      <c r="H31" s="1"/>
    </row>
    <row r="32" spans="1:12" ht="25.5" customHeight="1" x14ac:dyDescent="0.25">
      <c r="A32" s="63" t="s">
        <v>75</v>
      </c>
      <c r="B32" s="140">
        <v>0</v>
      </c>
      <c r="C32" s="148">
        <f>IF(Lähtötiedot!B7=0,0,B32/Lähtötiedot!B7)</f>
        <v>0</v>
      </c>
      <c r="D32" s="141">
        <v>0</v>
      </c>
      <c r="E32" s="148">
        <f>IF(Lähtötiedot!B5=0,0,D32/Lähtötiedot!B5)</f>
        <v>0</v>
      </c>
      <c r="F32" s="97"/>
      <c r="G32" s="97"/>
      <c r="H32" s="97"/>
      <c r="I32" s="95"/>
      <c r="J32" s="95"/>
      <c r="K32" s="95"/>
      <c r="L32" s="95"/>
    </row>
    <row r="33" spans="1:12" ht="25.5" customHeight="1" thickBot="1" x14ac:dyDescent="0.3">
      <c r="A33" s="49" t="s">
        <v>66</v>
      </c>
      <c r="B33" s="189" t="s">
        <v>160</v>
      </c>
      <c r="C33" s="190"/>
      <c r="D33" s="189" t="s">
        <v>160</v>
      </c>
      <c r="E33" s="190"/>
      <c r="F33" s="96"/>
      <c r="G33" s="97"/>
      <c r="H33" s="97"/>
      <c r="I33" s="95"/>
      <c r="J33" s="95"/>
      <c r="K33" s="95"/>
      <c r="L33" s="95"/>
    </row>
    <row r="34" spans="1:12" ht="7.5" customHeight="1" thickBot="1" x14ac:dyDescent="0.3">
      <c r="A34" s="33"/>
      <c r="B34" s="33"/>
      <c r="C34" s="33"/>
      <c r="D34" s="33"/>
      <c r="E34" s="33"/>
      <c r="F34" s="97"/>
      <c r="G34" s="97"/>
      <c r="H34" s="97"/>
      <c r="I34" s="95"/>
      <c r="J34" s="95"/>
      <c r="K34" s="95"/>
      <c r="L34" s="95"/>
    </row>
    <row r="35" spans="1:12" ht="25.5" customHeight="1" x14ac:dyDescent="0.25">
      <c r="A35" s="88" t="s">
        <v>76</v>
      </c>
      <c r="B35" s="93"/>
      <c r="C35" s="59" t="s">
        <v>77</v>
      </c>
      <c r="D35" s="59" t="s">
        <v>78</v>
      </c>
      <c r="E35" s="62" t="s">
        <v>80</v>
      </c>
      <c r="F35" s="97"/>
      <c r="G35" s="97"/>
      <c r="H35" s="97"/>
      <c r="I35" s="95"/>
      <c r="J35" s="95"/>
      <c r="K35" s="95"/>
      <c r="L35" s="95"/>
    </row>
    <row r="36" spans="1:12" ht="25.5" customHeight="1" x14ac:dyDescent="0.25">
      <c r="A36" s="46"/>
      <c r="B36" s="84"/>
      <c r="C36" s="145" t="str">
        <f>IF(Tarkastelu!B37="valitse näistä…"," ",Tarkastelu!B37)</f>
        <v xml:space="preserve"> </v>
      </c>
      <c r="D36" s="145" t="str">
        <f>IF(Tarkastelu!D37="valitse näistä..."," ",Tarkastelu!D37)</f>
        <v xml:space="preserve"> </v>
      </c>
      <c r="E36" s="122" t="s">
        <v>81</v>
      </c>
      <c r="F36" s="97"/>
      <c r="G36" s="97"/>
      <c r="H36" s="97"/>
      <c r="I36" s="95"/>
      <c r="J36" s="95"/>
      <c r="K36" s="95"/>
      <c r="L36" s="95"/>
    </row>
    <row r="37" spans="1:12" ht="25.5" hidden="1" customHeight="1" x14ac:dyDescent="0.3">
      <c r="A37" s="89"/>
      <c r="B37" s="76"/>
      <c r="C37" s="56"/>
      <c r="D37" s="56"/>
      <c r="E37" s="90" t="s">
        <v>81</v>
      </c>
      <c r="F37" s="97"/>
      <c r="G37" s="97"/>
      <c r="H37" s="97"/>
      <c r="I37" s="95"/>
      <c r="J37" s="95"/>
      <c r="K37" s="95"/>
      <c r="L37" s="95"/>
    </row>
    <row r="38" spans="1:12" ht="25.5" hidden="1" customHeight="1" x14ac:dyDescent="0.3">
      <c r="A38" s="89"/>
      <c r="B38" s="76"/>
      <c r="C38" s="56"/>
      <c r="D38" s="56"/>
      <c r="E38" s="90" t="s">
        <v>12</v>
      </c>
      <c r="F38" s="97"/>
      <c r="G38" s="97"/>
      <c r="H38" s="97"/>
      <c r="I38" s="95"/>
      <c r="J38" s="95"/>
      <c r="K38" s="95"/>
      <c r="L38" s="95"/>
    </row>
    <row r="39" spans="1:12" ht="25.5" hidden="1" customHeight="1" x14ac:dyDescent="0.3">
      <c r="A39" s="89"/>
      <c r="B39" s="76"/>
      <c r="C39" s="56"/>
      <c r="D39" s="56"/>
      <c r="E39" s="90" t="s">
        <v>13</v>
      </c>
      <c r="F39" s="97"/>
      <c r="G39" s="97"/>
      <c r="H39" s="97"/>
      <c r="I39" s="95"/>
      <c r="J39" s="95"/>
      <c r="K39" s="95"/>
      <c r="L39" s="95"/>
    </row>
    <row r="40" spans="1:12" ht="25.5" hidden="1" customHeight="1" x14ac:dyDescent="0.3">
      <c r="A40" s="89"/>
      <c r="B40" s="76"/>
      <c r="C40" s="48"/>
      <c r="D40" s="48"/>
      <c r="E40" s="90" t="s">
        <v>83</v>
      </c>
      <c r="F40" s="97"/>
      <c r="G40" s="97"/>
      <c r="H40" s="97"/>
      <c r="I40" s="95"/>
      <c r="J40" s="95"/>
      <c r="K40" s="95"/>
      <c r="L40" s="95"/>
    </row>
    <row r="41" spans="1:12" ht="25.5" hidden="1" customHeight="1" x14ac:dyDescent="0.3">
      <c r="A41" s="89"/>
      <c r="B41" s="76"/>
      <c r="C41" s="48"/>
      <c r="D41" s="48"/>
      <c r="E41" s="90" t="s">
        <v>14</v>
      </c>
      <c r="F41" s="97"/>
      <c r="G41" s="97"/>
      <c r="H41" s="97"/>
      <c r="I41" s="95"/>
      <c r="J41" s="95"/>
      <c r="K41" s="95"/>
      <c r="L41" s="95"/>
    </row>
    <row r="42" spans="1:12" ht="25.5" customHeight="1" x14ac:dyDescent="0.25">
      <c r="A42" s="211" t="s">
        <v>108</v>
      </c>
      <c r="B42" s="84" t="s">
        <v>66</v>
      </c>
      <c r="C42" s="183" t="s">
        <v>130</v>
      </c>
      <c r="D42" s="183"/>
      <c r="E42" s="184"/>
      <c r="F42" s="96"/>
      <c r="G42" s="96"/>
      <c r="H42" s="97"/>
      <c r="I42" s="95"/>
      <c r="J42" s="95"/>
      <c r="K42" s="95"/>
      <c r="L42" s="95"/>
    </row>
    <row r="43" spans="1:12" ht="25.5" customHeight="1" x14ac:dyDescent="0.25">
      <c r="A43" s="211"/>
      <c r="B43" s="84"/>
      <c r="C43" s="145" t="str">
        <f>IF(Tarkastelu!B46="valitse näistä…"," ",Tarkastelu!B46)</f>
        <v xml:space="preserve"> </v>
      </c>
      <c r="D43" s="145" t="str">
        <f>IF(Tarkastelu!D46="valitse näistä..."," ",Tarkastelu!D46)</f>
        <v xml:space="preserve"> </v>
      </c>
      <c r="E43" s="122" t="s">
        <v>81</v>
      </c>
      <c r="F43" s="97"/>
      <c r="G43" s="97"/>
      <c r="H43" s="97"/>
      <c r="I43" s="95"/>
      <c r="J43" s="95"/>
      <c r="K43" s="95"/>
      <c r="L43" s="95"/>
    </row>
    <row r="44" spans="1:12" ht="25.5" customHeight="1" x14ac:dyDescent="0.25">
      <c r="A44" s="211"/>
      <c r="B44" s="84" t="s">
        <v>66</v>
      </c>
      <c r="C44" s="183" t="s">
        <v>130</v>
      </c>
      <c r="D44" s="183"/>
      <c r="E44" s="184"/>
      <c r="F44" s="210"/>
      <c r="G44" s="210"/>
      <c r="H44" s="97"/>
      <c r="I44" s="95"/>
      <c r="J44" s="95"/>
      <c r="K44" s="95"/>
      <c r="L44" s="95"/>
    </row>
    <row r="45" spans="1:12" ht="25.5" customHeight="1" x14ac:dyDescent="0.25">
      <c r="A45" s="211"/>
      <c r="B45" s="84"/>
      <c r="C45" s="145" t="str">
        <f>IF(Tarkastelu!B48="valitse näistä…"," ",Tarkastelu!B48)</f>
        <v xml:space="preserve"> </v>
      </c>
      <c r="D45" s="145" t="str">
        <f>IF(Tarkastelu!D48="valitse näistä..."," ",Tarkastelu!D48)</f>
        <v xml:space="preserve"> </v>
      </c>
      <c r="E45" s="122" t="s">
        <v>81</v>
      </c>
      <c r="F45" s="97"/>
      <c r="G45" s="97"/>
      <c r="H45" s="97"/>
      <c r="I45" s="210"/>
      <c r="J45" s="210"/>
      <c r="K45" s="210"/>
      <c r="L45" s="95"/>
    </row>
    <row r="46" spans="1:12" ht="25.5" customHeight="1" thickBot="1" x14ac:dyDescent="0.3">
      <c r="A46" s="212"/>
      <c r="B46" s="85" t="s">
        <v>66</v>
      </c>
      <c r="C46" s="185" t="s">
        <v>130</v>
      </c>
      <c r="D46" s="185"/>
      <c r="E46" s="186"/>
      <c r="F46" s="210"/>
      <c r="G46" s="210"/>
      <c r="H46" s="97"/>
      <c r="I46" s="95"/>
      <c r="J46" s="95"/>
      <c r="K46" s="95"/>
      <c r="L46" s="95"/>
    </row>
    <row r="47" spans="1:12" ht="25.5" customHeight="1" x14ac:dyDescent="0.25">
      <c r="E47" s="1"/>
      <c r="F47" s="97"/>
      <c r="G47" s="97"/>
      <c r="H47" s="97"/>
      <c r="I47" s="95"/>
      <c r="J47" s="95"/>
      <c r="K47" s="95"/>
      <c r="L47" s="95"/>
    </row>
  </sheetData>
  <sheetProtection password="C6B2" sheet="1" objects="1" scenarios="1"/>
  <mergeCells count="25">
    <mergeCell ref="I45:K45"/>
    <mergeCell ref="A42:A46"/>
    <mergeCell ref="C42:E42"/>
    <mergeCell ref="C44:E44"/>
    <mergeCell ref="F44:G44"/>
    <mergeCell ref="C46:E46"/>
    <mergeCell ref="F46:G46"/>
    <mergeCell ref="A7:A8"/>
    <mergeCell ref="B7:B8"/>
    <mergeCell ref="C7:E7"/>
    <mergeCell ref="B20:C20"/>
    <mergeCell ref="D20:E20"/>
    <mergeCell ref="B15:E15"/>
    <mergeCell ref="B17:C17"/>
    <mergeCell ref="D17:E17"/>
    <mergeCell ref="B33:C33"/>
    <mergeCell ref="D33:E33"/>
    <mergeCell ref="B28:C28"/>
    <mergeCell ref="D28:E28"/>
    <mergeCell ref="B22:C22"/>
    <mergeCell ref="D22:E22"/>
    <mergeCell ref="B24:C24"/>
    <mergeCell ref="D24:E24"/>
    <mergeCell ref="B26:C26"/>
    <mergeCell ref="D26:E26"/>
  </mergeCells>
  <phoneticPr fontId="32" type="noConversion"/>
  <conditionalFormatting sqref="B9:D9">
    <cfRule type="expression" dxfId="7" priority="13">
      <formula>NOT(ISERROR(SEARCH("Heikko",B9)))</formula>
    </cfRule>
    <cfRule type="expression" dxfId="6" priority="14">
      <formula>NOT(ISERROR(SEARCH("Välttävä",B9)))</formula>
    </cfRule>
    <cfRule type="expression" dxfId="5" priority="15">
      <formula>NOT(ISERROR(SEARCH("Tyydyttävä",B9)))</formula>
    </cfRule>
    <cfRule type="expression" dxfId="4" priority="16">
      <formula>NOT(ISERROR(SEARCH("Uutta vastaava",B9)))</formula>
    </cfRule>
  </conditionalFormatting>
  <conditionalFormatting sqref="E9">
    <cfRule type="expression" dxfId="3" priority="1">
      <formula>NOT(ISERROR(SEARCH("Ei ole arvioitu",E9)))</formula>
    </cfRule>
    <cfRule type="expression" dxfId="2" priority="2">
      <formula>NOT(ISERROR(SEARCH("Ei vastaa tarvetta",E9)))</formula>
    </cfRule>
    <cfRule type="expression" dxfId="1" priority="3">
      <formula>NOT(ISERROR(SEARCH("Vastaa tarvetta nyt, muutos ennakoitavissa",E9)))</formula>
    </cfRule>
    <cfRule type="expression" dxfId="0" priority="4">
      <formula>NOT(ISERROR(SEARCH("Vastaa tarvetta nyt ja tulevaisuudessa",E9)))</formula>
    </cfRule>
  </conditionalFormatting>
  <dataValidations count="5">
    <dataValidation type="list" allowBlank="1" showInputMessage="1" showErrorMessage="1" sqref="E45 E36 E43">
      <formula1>$E$37:$E$41</formula1>
    </dataValidation>
    <dataValidation type="list" allowBlank="1" showInputMessage="1" showErrorMessage="1" sqref="B25 B21 B19 B23 D21 D23 D25 D19">
      <formula1>$J$18:$J$25</formula1>
    </dataValidation>
    <dataValidation type="list" allowBlank="1" showInputMessage="1" showErrorMessage="1" sqref="C25 E21 E23 E25 C19 C21 C23 E19">
      <formula1>$K$18:$K$24</formula1>
    </dataValidation>
    <dataValidation type="list" allowBlank="1" showInputMessage="1" showErrorMessage="1" sqref="E9">
      <formula1>$E$10:$E$14</formula1>
    </dataValidation>
    <dataValidation type="list" allowBlank="1" showInputMessage="1" showErrorMessage="1" sqref="B9:D9">
      <formula1>$B$10:$B$14</formula1>
    </dataValidation>
  </dataValidations>
  <pageMargins left="0.23622047244094488" right="0.23622047244094488" top="0.15748031496062992" bottom="0.15748031496062992" header="0.31496062992125984" footer="0.31496062992125984"/>
  <pageSetup paperSize="9" orientation="portrait" verticalDpi="0" r:id="rId1"/>
  <ignoredErrors>
    <ignoredError sqref="D30:D31"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1</vt:i4>
      </vt:variant>
    </vt:vector>
  </HeadingPairs>
  <TitlesOfParts>
    <vt:vector size="5" baseType="lpstr">
      <vt:lpstr>Lähtötiedot</vt:lpstr>
      <vt:lpstr>Tarkastelu</vt:lpstr>
      <vt:lpstr>Kustannukset</vt:lpstr>
      <vt:lpstr>Seuranta</vt:lpstr>
      <vt:lpstr>Tarkastelu!Tulostusalue</vt:lpstr>
    </vt:vector>
  </TitlesOfParts>
  <Company>Tampere University of Technology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kerop</dc:creator>
  <cp:lastModifiedBy>user</cp:lastModifiedBy>
  <cp:lastPrinted>2012-09-17T06:43:36Z</cp:lastPrinted>
  <dcterms:created xsi:type="dcterms:W3CDTF">2012-02-13T11:01:05Z</dcterms:created>
  <dcterms:modified xsi:type="dcterms:W3CDTF">2013-10-02T05:43:30Z</dcterms:modified>
</cp:coreProperties>
</file>